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ownloads\"/>
    </mc:Choice>
  </mc:AlternateContent>
  <xr:revisionPtr revIDLastSave="0" documentId="8_{5DDC19B0-45A2-4436-A442-070449521314}" xr6:coauthVersionLast="47" xr6:coauthVersionMax="47" xr10:uidLastSave="{00000000-0000-0000-0000-000000000000}"/>
  <workbookProtection workbookAlgorithmName="SHA-512" workbookHashValue="5OzvlYegjKYGJ/9vXosL3IAYdG0nbs8mUWMC8/m7U7/wzu8+Kz0gsL7NExgoaaw9iq4IFoN66zbNDpGNJT9pEA==" workbookSaltValue="bAWm+v1oDkMvCnfE/iIHQQ==" workbookSpinCount="100000" lockStructure="1"/>
  <bookViews>
    <workbookView xWindow="-103" yWindow="-103" windowWidth="29692" windowHeight="11829" xr2:uid="{305D537E-DEE0-457D-8859-16224DCB7B74}"/>
  </bookViews>
  <sheets>
    <sheet name="Rekentool" sheetId="1" r:id="rId1"/>
    <sheet name="Hulptabel" sheetId="4" state="hidden" r:id="rId2"/>
    <sheet name="Tarieven erf en schenkbelasting" sheetId="2" state="hidden" r:id="rId3"/>
    <sheet name="Hulpberekening" sheetId="3" state="hidden" r:id="rId4"/>
  </sheets>
  <definedNames>
    <definedName name="Vermogen_Specificeren">#REF!</definedName>
  </definedNames>
  <calcPr calcId="191028" iterate="1" iterateDelta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3" l="1"/>
  <c r="D16" i="3"/>
  <c r="C16" i="3"/>
  <c r="D15" i="3"/>
  <c r="C15" i="3"/>
  <c r="E14" i="3"/>
  <c r="D14" i="3"/>
  <c r="C14" i="3"/>
  <c r="L25" i="3"/>
  <c r="K25" i="3"/>
  <c r="M24" i="3"/>
  <c r="L24" i="3"/>
  <c r="K24" i="3"/>
  <c r="M23" i="3"/>
  <c r="L23" i="3"/>
  <c r="K23" i="3"/>
  <c r="M16" i="3"/>
  <c r="E16" i="3" s="1"/>
  <c r="L16" i="3"/>
  <c r="K16" i="3"/>
  <c r="M15" i="3"/>
  <c r="E15" i="3" s="1"/>
  <c r="L15" i="3"/>
  <c r="K15" i="3"/>
  <c r="M14" i="3"/>
  <c r="L14" i="3"/>
  <c r="K14" i="3"/>
  <c r="E71" i="1"/>
  <c r="E69" i="1"/>
  <c r="E68" i="1"/>
  <c r="H68" i="1"/>
  <c r="D69" i="1"/>
  <c r="D68" i="1"/>
  <c r="D60" i="1"/>
  <c r="D71" i="1" s="1"/>
  <c r="E60" i="1"/>
  <c r="E57" i="1"/>
  <c r="G57" i="1" s="1"/>
  <c r="I57" i="1" s="1"/>
  <c r="I68" i="1" s="1"/>
  <c r="E58" i="1"/>
  <c r="H38" i="1"/>
  <c r="G39" i="1" s="1"/>
  <c r="D40" i="1"/>
  <c r="G45" i="1"/>
  <c r="H45" i="1" s="1"/>
  <c r="K21" i="1"/>
  <c r="B17" i="2"/>
  <c r="F17" i="2"/>
  <c r="G16" i="2"/>
  <c r="F16" i="2"/>
  <c r="C16" i="2"/>
  <c r="D34" i="1"/>
  <c r="L9" i="3" l="1"/>
  <c r="O23" i="3" s="1"/>
  <c r="P23" i="3" s="1"/>
  <c r="G68" i="1"/>
  <c r="G58" i="1"/>
  <c r="G46" i="1"/>
  <c r="D42" i="1"/>
  <c r="I19" i="1" s="1"/>
  <c r="C7" i="4"/>
  <c r="C8" i="4" s="1"/>
  <c r="D8" i="4" s="1"/>
  <c r="E8" i="4" s="1"/>
  <c r="F8" i="4" s="1"/>
  <c r="O25" i="3" l="1"/>
  <c r="P25" i="3" s="1"/>
  <c r="G60" i="1"/>
  <c r="G71" i="1" s="1"/>
  <c r="G69" i="1"/>
  <c r="D8" i="3"/>
  <c r="I18" i="1"/>
  <c r="C9" i="4"/>
  <c r="C10" i="4" s="1"/>
  <c r="D7" i="4"/>
  <c r="E7" i="4" s="1"/>
  <c r="F7" i="4" s="1"/>
  <c r="O24" i="3" l="1"/>
  <c r="O26" i="3" s="1"/>
  <c r="G16" i="3"/>
  <c r="G14" i="3"/>
  <c r="H14" i="3" s="1"/>
  <c r="D9" i="4"/>
  <c r="E9" i="4" s="1"/>
  <c r="F9" i="4" s="1"/>
  <c r="C11" i="4"/>
  <c r="D10" i="4"/>
  <c r="E10" i="4" s="1"/>
  <c r="F10" i="4" s="1"/>
  <c r="P24" i="3" l="1"/>
  <c r="P26" i="3" s="1"/>
  <c r="M23" i="1" s="1"/>
  <c r="M24" i="1" s="1"/>
  <c r="H16" i="3"/>
  <c r="G15" i="3"/>
  <c r="C12" i="4"/>
  <c r="D11" i="4"/>
  <c r="E11" i="4" s="1"/>
  <c r="F11" i="4" s="1"/>
  <c r="G17" i="3" l="1"/>
  <c r="H15" i="3"/>
  <c r="H17" i="3" s="1"/>
  <c r="I20" i="1" s="1"/>
  <c r="I21" i="1" s="1"/>
  <c r="I26" i="1" s="1"/>
  <c r="C13" i="4"/>
  <c r="D12" i="4"/>
  <c r="E12" i="4" s="1"/>
  <c r="F12" i="4" l="1"/>
  <c r="C14" i="4"/>
  <c r="D13" i="4"/>
  <c r="E13" i="4" s="1"/>
  <c r="F13" i="4" s="1"/>
  <c r="C15" i="4" l="1"/>
  <c r="D14" i="4"/>
  <c r="E14" i="4" s="1"/>
  <c r="F14" i="4" s="1"/>
  <c r="C16" i="4" l="1"/>
  <c r="D15" i="4"/>
  <c r="E15" i="4" s="1"/>
  <c r="F15" i="4" l="1"/>
  <c r="C17" i="4"/>
  <c r="D16" i="4"/>
  <c r="E16" i="4" s="1"/>
  <c r="F16" i="4" s="1"/>
  <c r="C18" i="4" l="1"/>
  <c r="D17" i="4"/>
  <c r="E17" i="4" s="1"/>
  <c r="F17" i="4" s="1"/>
  <c r="C19" i="4" l="1"/>
  <c r="D18" i="4"/>
  <c r="E18" i="4" s="1"/>
  <c r="F18" i="4" s="1"/>
  <c r="C20" i="4" l="1"/>
  <c r="D19" i="4"/>
  <c r="E19" i="4" s="1"/>
  <c r="F19" i="4" s="1"/>
  <c r="C21" i="4" l="1"/>
  <c r="D20" i="4"/>
  <c r="E20" i="4" s="1"/>
  <c r="F20" i="4" s="1"/>
  <c r="C22" i="4" l="1"/>
  <c r="D21" i="4"/>
  <c r="E21" i="4" s="1"/>
  <c r="F21" i="4" s="1"/>
  <c r="C23" i="4" l="1"/>
  <c r="D22" i="4"/>
  <c r="E22" i="4" s="1"/>
  <c r="F22" i="4" s="1"/>
  <c r="C24" i="4" l="1"/>
  <c r="D23" i="4"/>
  <c r="E23" i="4" s="1"/>
  <c r="F23" i="4" s="1"/>
  <c r="C25" i="4" l="1"/>
  <c r="D24" i="4"/>
  <c r="E24" i="4" s="1"/>
  <c r="F24" i="4" s="1"/>
  <c r="C26" i="4" l="1"/>
  <c r="D25" i="4"/>
  <c r="E25" i="4" s="1"/>
  <c r="F25" i="4" s="1"/>
  <c r="C27" i="4" l="1"/>
  <c r="D26" i="4"/>
  <c r="E26" i="4" s="1"/>
  <c r="F26" i="4" s="1"/>
  <c r="C28" i="4" l="1"/>
  <c r="D27" i="4"/>
  <c r="E27" i="4" s="1"/>
  <c r="F27" i="4" s="1"/>
  <c r="C29" i="4" l="1"/>
  <c r="D28" i="4"/>
  <c r="E28" i="4" s="1"/>
  <c r="F28" i="4" s="1"/>
  <c r="C30" i="4" l="1"/>
  <c r="D29" i="4"/>
  <c r="E29" i="4" s="1"/>
  <c r="F29" i="4" s="1"/>
  <c r="C31" i="4" l="1"/>
  <c r="D30" i="4"/>
  <c r="E30" i="4" s="1"/>
  <c r="F30" i="4" s="1"/>
  <c r="C32" i="4" l="1"/>
  <c r="D31" i="4"/>
  <c r="E31" i="4" s="1"/>
  <c r="F31" i="4" s="1"/>
  <c r="C33" i="4" l="1"/>
  <c r="D32" i="4"/>
  <c r="E32" i="4" s="1"/>
  <c r="F32" i="4" s="1"/>
  <c r="C34" i="4" l="1"/>
  <c r="D33" i="4"/>
  <c r="E33" i="4" s="1"/>
  <c r="F33" i="4" s="1"/>
  <c r="C35" i="4" l="1"/>
  <c r="D34" i="4"/>
  <c r="E34" i="4" s="1"/>
  <c r="F34" i="4" s="1"/>
  <c r="C36" i="4" l="1"/>
  <c r="D35" i="4"/>
  <c r="E35" i="4" s="1"/>
  <c r="F35" i="4" s="1"/>
  <c r="C37" i="4" l="1"/>
  <c r="D36" i="4"/>
  <c r="E36" i="4" s="1"/>
  <c r="F36" i="4" s="1"/>
  <c r="C38" i="4" l="1"/>
  <c r="D37" i="4"/>
  <c r="E37" i="4" s="1"/>
  <c r="F37" i="4" s="1"/>
  <c r="C39" i="4" l="1"/>
  <c r="D38" i="4"/>
  <c r="E38" i="4" s="1"/>
  <c r="F38" i="4" s="1"/>
  <c r="C40" i="4" l="1"/>
  <c r="D39" i="4"/>
  <c r="E39" i="4" s="1"/>
  <c r="F39" i="4" s="1"/>
  <c r="C41" i="4" l="1"/>
  <c r="D40" i="4"/>
  <c r="E40" i="4" s="1"/>
  <c r="F40" i="4" s="1"/>
  <c r="C42" i="4" l="1"/>
  <c r="D41" i="4"/>
  <c r="E41" i="4" s="1"/>
  <c r="F41" i="4" s="1"/>
  <c r="C43" i="4" l="1"/>
  <c r="D42" i="4"/>
  <c r="E42" i="4" s="1"/>
  <c r="F42" i="4" s="1"/>
  <c r="C44" i="4" l="1"/>
  <c r="D43" i="4"/>
  <c r="E43" i="4" s="1"/>
  <c r="F43" i="4" s="1"/>
  <c r="C45" i="4" l="1"/>
  <c r="D44" i="4"/>
  <c r="E44" i="4" s="1"/>
  <c r="F44" i="4" s="1"/>
  <c r="C46" i="4" l="1"/>
  <c r="D45" i="4"/>
  <c r="E45" i="4" s="1"/>
  <c r="F45" i="4" s="1"/>
  <c r="C47" i="4" l="1"/>
  <c r="D46" i="4"/>
  <c r="E46" i="4" s="1"/>
  <c r="F46" i="4" s="1"/>
  <c r="C48" i="4" l="1"/>
  <c r="D47" i="4"/>
  <c r="E47" i="4" s="1"/>
  <c r="F47" i="4" s="1"/>
  <c r="C49" i="4" l="1"/>
  <c r="D48" i="4"/>
  <c r="E48" i="4" s="1"/>
  <c r="F48" i="4" s="1"/>
  <c r="C50" i="4" l="1"/>
  <c r="D49" i="4"/>
  <c r="E49" i="4" s="1"/>
  <c r="F49" i="4" s="1"/>
  <c r="C51" i="4" l="1"/>
  <c r="D50" i="4"/>
  <c r="E50" i="4" s="1"/>
  <c r="F50" i="4" s="1"/>
  <c r="C52" i="4" l="1"/>
  <c r="D51" i="4"/>
  <c r="E51" i="4" s="1"/>
  <c r="F51" i="4" s="1"/>
  <c r="C53" i="4" l="1"/>
  <c r="D52" i="4"/>
  <c r="E52" i="4" s="1"/>
  <c r="F52" i="4" s="1"/>
  <c r="C54" i="4" l="1"/>
  <c r="D53" i="4"/>
  <c r="E53" i="4" s="1"/>
  <c r="F53" i="4" s="1"/>
  <c r="C55" i="4" l="1"/>
  <c r="D54" i="4"/>
  <c r="E54" i="4" s="1"/>
  <c r="F54" i="4" s="1"/>
  <c r="C56" i="4" l="1"/>
  <c r="D55" i="4"/>
  <c r="E55" i="4" s="1"/>
  <c r="F55" i="4" s="1"/>
  <c r="C57" i="4" l="1"/>
  <c r="D56" i="4"/>
  <c r="E56" i="4" s="1"/>
  <c r="F56" i="4" s="1"/>
  <c r="C58" i="4" l="1"/>
  <c r="D57" i="4"/>
  <c r="E57" i="4" s="1"/>
  <c r="F57" i="4" s="1"/>
  <c r="C59" i="4" l="1"/>
  <c r="D58" i="4"/>
  <c r="E58" i="4" s="1"/>
  <c r="F58" i="4" s="1"/>
  <c r="C60" i="4" l="1"/>
  <c r="D59" i="4"/>
  <c r="E59" i="4" s="1"/>
  <c r="F59" i="4" s="1"/>
  <c r="C61" i="4" l="1"/>
  <c r="D60" i="4"/>
  <c r="E60" i="4" s="1"/>
  <c r="F60" i="4" s="1"/>
  <c r="C62" i="4" l="1"/>
  <c r="D61" i="4"/>
  <c r="E61" i="4" s="1"/>
  <c r="F61" i="4" s="1"/>
  <c r="C63" i="4" l="1"/>
  <c r="D62" i="4"/>
  <c r="E62" i="4" s="1"/>
  <c r="F62" i="4" s="1"/>
  <c r="C64" i="4" l="1"/>
  <c r="D63" i="4"/>
  <c r="E63" i="4" s="1"/>
  <c r="F63" i="4" s="1"/>
  <c r="C65" i="4" l="1"/>
  <c r="D64" i="4"/>
  <c r="E64" i="4" s="1"/>
  <c r="F64" i="4" s="1"/>
  <c r="C66" i="4" l="1"/>
  <c r="D65" i="4"/>
  <c r="E65" i="4" s="1"/>
  <c r="F65" i="4" s="1"/>
  <c r="C67" i="4" l="1"/>
  <c r="D66" i="4"/>
  <c r="E66" i="4" s="1"/>
  <c r="F66" i="4" s="1"/>
  <c r="C68" i="4" l="1"/>
  <c r="D67" i="4"/>
  <c r="E67" i="4" s="1"/>
  <c r="F67" i="4" s="1"/>
  <c r="C69" i="4" l="1"/>
  <c r="D68" i="4"/>
  <c r="E68" i="4" s="1"/>
  <c r="F68" i="4" s="1"/>
  <c r="C70" i="4" l="1"/>
  <c r="D69" i="4"/>
  <c r="E69" i="4" s="1"/>
  <c r="F69" i="4" s="1"/>
  <c r="C71" i="4" l="1"/>
  <c r="D70" i="4"/>
  <c r="E70" i="4" s="1"/>
  <c r="F70" i="4" s="1"/>
  <c r="C72" i="4" l="1"/>
  <c r="D71" i="4"/>
  <c r="E71" i="4" s="1"/>
  <c r="F71" i="4" s="1"/>
  <c r="C73" i="4" l="1"/>
  <c r="D72" i="4"/>
  <c r="E72" i="4" s="1"/>
  <c r="F72" i="4" s="1"/>
  <c r="C74" i="4" l="1"/>
  <c r="D73" i="4"/>
  <c r="E73" i="4" s="1"/>
  <c r="F73" i="4" s="1"/>
  <c r="C75" i="4" l="1"/>
  <c r="D74" i="4"/>
  <c r="E74" i="4" s="1"/>
  <c r="F74" i="4" s="1"/>
  <c r="C76" i="4" l="1"/>
  <c r="D75" i="4"/>
  <c r="E75" i="4" s="1"/>
  <c r="F75" i="4" s="1"/>
  <c r="C77" i="4" l="1"/>
  <c r="D76" i="4"/>
  <c r="E76" i="4" s="1"/>
  <c r="F76" i="4" s="1"/>
  <c r="C78" i="4" l="1"/>
  <c r="D77" i="4"/>
  <c r="E77" i="4" s="1"/>
  <c r="F77" i="4" s="1"/>
  <c r="C79" i="4" l="1"/>
  <c r="D78" i="4"/>
  <c r="E78" i="4" s="1"/>
  <c r="F78" i="4" s="1"/>
  <c r="C80" i="4" l="1"/>
  <c r="D79" i="4"/>
  <c r="E79" i="4" s="1"/>
  <c r="F79" i="4" s="1"/>
  <c r="C81" i="4" l="1"/>
  <c r="D80" i="4"/>
  <c r="E80" i="4" s="1"/>
  <c r="F80" i="4" s="1"/>
  <c r="C82" i="4" l="1"/>
  <c r="D81" i="4"/>
  <c r="E81" i="4" s="1"/>
  <c r="F81" i="4" s="1"/>
  <c r="C83" i="4" l="1"/>
  <c r="D82" i="4"/>
  <c r="E82" i="4" s="1"/>
  <c r="F82" i="4" s="1"/>
  <c r="C84" i="4" l="1"/>
  <c r="D83" i="4"/>
  <c r="E83" i="4" s="1"/>
  <c r="F83" i="4" s="1"/>
  <c r="C85" i="4" l="1"/>
  <c r="D84" i="4"/>
  <c r="E84" i="4" s="1"/>
  <c r="F84" i="4" s="1"/>
  <c r="C86" i="4" l="1"/>
  <c r="D85" i="4"/>
  <c r="E85" i="4" s="1"/>
  <c r="F85" i="4" s="1"/>
  <c r="C87" i="4" l="1"/>
  <c r="D86" i="4"/>
  <c r="E86" i="4" s="1"/>
  <c r="F86" i="4" s="1"/>
  <c r="C88" i="4" l="1"/>
  <c r="D87" i="4"/>
  <c r="E87" i="4" s="1"/>
  <c r="F87" i="4" s="1"/>
  <c r="C89" i="4" l="1"/>
  <c r="D88" i="4"/>
  <c r="E88" i="4" s="1"/>
  <c r="F88" i="4" s="1"/>
  <c r="C90" i="4" l="1"/>
  <c r="D89" i="4"/>
  <c r="E89" i="4" s="1"/>
  <c r="F89" i="4" s="1"/>
  <c r="C91" i="4" l="1"/>
  <c r="D90" i="4"/>
  <c r="E90" i="4" s="1"/>
  <c r="F90" i="4" s="1"/>
  <c r="C92" i="4" l="1"/>
  <c r="D91" i="4"/>
  <c r="E91" i="4" s="1"/>
  <c r="F91" i="4" s="1"/>
  <c r="C93" i="4" l="1"/>
  <c r="D92" i="4"/>
  <c r="E92" i="4" s="1"/>
  <c r="F92" i="4" s="1"/>
  <c r="C94" i="4" l="1"/>
  <c r="D93" i="4"/>
  <c r="E93" i="4" s="1"/>
  <c r="F93" i="4" s="1"/>
  <c r="C95" i="4" l="1"/>
  <c r="D94" i="4"/>
  <c r="E94" i="4" s="1"/>
  <c r="F94" i="4" s="1"/>
  <c r="C96" i="4" l="1"/>
  <c r="D95" i="4"/>
  <c r="E95" i="4" s="1"/>
  <c r="F95" i="4" s="1"/>
  <c r="C97" i="4" l="1"/>
  <c r="D96" i="4"/>
  <c r="E96" i="4" s="1"/>
  <c r="F96" i="4" s="1"/>
  <c r="C98" i="4" l="1"/>
  <c r="D97" i="4"/>
  <c r="E97" i="4" s="1"/>
  <c r="F97" i="4" s="1"/>
  <c r="C99" i="4" l="1"/>
  <c r="D98" i="4"/>
  <c r="E98" i="4" s="1"/>
  <c r="F98" i="4" s="1"/>
  <c r="C100" i="4" l="1"/>
  <c r="D99" i="4"/>
  <c r="E99" i="4" s="1"/>
  <c r="F99" i="4" s="1"/>
  <c r="C101" i="4" l="1"/>
  <c r="D100" i="4"/>
  <c r="E100" i="4" s="1"/>
  <c r="F100" i="4" s="1"/>
  <c r="C102" i="4" l="1"/>
  <c r="D101" i="4"/>
  <c r="E101" i="4" s="1"/>
  <c r="F101" i="4" s="1"/>
  <c r="C103" i="4" l="1"/>
  <c r="D102" i="4"/>
  <c r="E102" i="4" s="1"/>
  <c r="F102" i="4" s="1"/>
  <c r="C104" i="4" l="1"/>
  <c r="D103" i="4"/>
  <c r="E103" i="4" s="1"/>
  <c r="F103" i="4" s="1"/>
  <c r="C105" i="4" l="1"/>
  <c r="D104" i="4"/>
  <c r="E104" i="4" s="1"/>
  <c r="F104" i="4" s="1"/>
  <c r="C106" i="4" l="1"/>
  <c r="D105" i="4"/>
  <c r="E105" i="4" s="1"/>
  <c r="F105" i="4" s="1"/>
  <c r="C107" i="4" l="1"/>
  <c r="D106" i="4"/>
  <c r="E106" i="4" s="1"/>
  <c r="F106" i="4" s="1"/>
  <c r="C108" i="4" l="1"/>
  <c r="D107" i="4"/>
  <c r="E107" i="4" s="1"/>
  <c r="F107" i="4" s="1"/>
  <c r="C109" i="4" l="1"/>
  <c r="D108" i="4"/>
  <c r="E108" i="4" s="1"/>
  <c r="F108" i="4" s="1"/>
  <c r="C110" i="4" l="1"/>
  <c r="D109" i="4"/>
  <c r="E109" i="4" s="1"/>
  <c r="F109" i="4" s="1"/>
  <c r="C111" i="4" l="1"/>
  <c r="D110" i="4"/>
  <c r="E110" i="4" s="1"/>
  <c r="F110" i="4" s="1"/>
  <c r="C112" i="4" l="1"/>
  <c r="D112" i="4" s="1"/>
  <c r="E112" i="4" s="1"/>
  <c r="D111" i="4"/>
  <c r="E111" i="4" s="1"/>
  <c r="F111" i="4" s="1"/>
  <c r="F112" i="4" l="1"/>
  <c r="E3" i="4" s="1"/>
  <c r="H58" i="1" s="1"/>
  <c r="H69" i="1" s="1"/>
  <c r="E2" i="4"/>
  <c r="I58" i="1" l="1"/>
  <c r="H60" i="1"/>
  <c r="H71" i="1" s="1"/>
  <c r="E4" i="4"/>
  <c r="I60" i="1" l="1"/>
  <c r="I69" i="1"/>
  <c r="I71" i="1" l="1"/>
  <c r="M18" i="1"/>
  <c r="M19" i="1" s="1"/>
  <c r="O18" i="1" l="1"/>
  <c r="L8" i="3"/>
  <c r="O19" i="1"/>
  <c r="O16" i="3" l="1"/>
  <c r="O14" i="3"/>
  <c r="P14" i="3" s="1"/>
  <c r="P16" i="3" l="1"/>
  <c r="O15" i="3"/>
  <c r="P15" i="3" l="1"/>
  <c r="P17" i="3" s="1"/>
  <c r="M20" i="1" s="1"/>
  <c r="O17" i="3"/>
  <c r="O20" i="1" l="1"/>
  <c r="M21" i="1"/>
  <c r="O21" i="1" l="1"/>
  <c r="M26" i="1"/>
  <c r="O26" i="1" s="1"/>
</calcChain>
</file>

<file path=xl/sharedStrings.xml><?xml version="1.0" encoding="utf-8"?>
<sst xmlns="http://schemas.openxmlformats.org/spreadsheetml/2006/main" count="106" uniqueCount="68">
  <si>
    <t>Je leeftijd</t>
  </si>
  <si>
    <t>Aantal kinderen</t>
  </si>
  <si>
    <t>Vermogenspositie</t>
  </si>
  <si>
    <t>Samenvatting</t>
  </si>
  <si>
    <t>Bezittingen</t>
  </si>
  <si>
    <t>Zonder schenkingsplan</t>
  </si>
  <si>
    <t>Met schenkingsplan</t>
  </si>
  <si>
    <t>Besparing</t>
  </si>
  <si>
    <t>Eigen woning (WOZ waarde)</t>
  </si>
  <si>
    <t>Nalatenschap</t>
  </si>
  <si>
    <t>Overig onroerend goed (privé)</t>
  </si>
  <si>
    <t>Nalatenschap per kind</t>
  </si>
  <si>
    <t>Spaartegoeden (box 3)</t>
  </si>
  <si>
    <t>Erfbelasting per kind</t>
  </si>
  <si>
    <t>Erfbelasting</t>
  </si>
  <si>
    <t>Beleggingstegoeden (box 3)</t>
  </si>
  <si>
    <t>Erfbelasting totaal</t>
  </si>
  <si>
    <t>Waarde kapitaalverzekeringen</t>
  </si>
  <si>
    <t>Inboedel</t>
  </si>
  <si>
    <t>Schenkbelasting per kind</t>
  </si>
  <si>
    <t>Voer- en vaartuigen</t>
  </si>
  <si>
    <t>Schenkbelasting totaal</t>
  </si>
  <si>
    <t xml:space="preserve">Netto privé waarde BV's </t>
  </si>
  <si>
    <t>Netto privé waarde TBS pand</t>
  </si>
  <si>
    <t>Totaal belasting</t>
  </si>
  <si>
    <t xml:space="preserve">Netto privé waarde onderneming(en) </t>
  </si>
  <si>
    <t>Netto privé waarde BV's partner</t>
  </si>
  <si>
    <t>Netto privé waarde TBS pand partner</t>
  </si>
  <si>
    <t>Netto privé waarde onderneming(en) partner</t>
  </si>
  <si>
    <t xml:space="preserve">Netto privé waarde FOR </t>
  </si>
  <si>
    <t>Netto privé waarde FOR partner</t>
  </si>
  <si>
    <t>Belastingtarieven 2026</t>
  </si>
  <si>
    <t>Overige bezittingen</t>
  </si>
  <si>
    <t>Totaal bezittingen</t>
  </si>
  <si>
    <t>Erfbelasting kind 2026</t>
  </si>
  <si>
    <t>Van</t>
  </si>
  <si>
    <t>Tot</t>
  </si>
  <si>
    <t>Percentage</t>
  </si>
  <si>
    <t>Schulden</t>
  </si>
  <si>
    <t>Hypotheek op eigen woning</t>
  </si>
  <si>
    <t>Overige schulden</t>
  </si>
  <si>
    <t>Totaal schulden</t>
  </si>
  <si>
    <t>Schenkbelasting kind 2026</t>
  </si>
  <si>
    <t>Saldo bezittingen minus schulden</t>
  </si>
  <si>
    <t>Schenkingsplan</t>
  </si>
  <si>
    <t>Tot welke leeftijd wil je schenken</t>
  </si>
  <si>
    <t>Jaarbedrag</t>
  </si>
  <si>
    <t>Aantal jaar</t>
  </si>
  <si>
    <t>Schenking per kind per jaar in contanten</t>
  </si>
  <si>
    <t>Schenking op papier per kind per jaar</t>
  </si>
  <si>
    <t>Per kind</t>
  </si>
  <si>
    <t>Totaal</t>
  </si>
  <si>
    <t>Totaal schenking</t>
  </si>
  <si>
    <t>Totaal rente</t>
  </si>
  <si>
    <t>Jaar</t>
  </si>
  <si>
    <t>Rente</t>
  </si>
  <si>
    <t>Erfbelasting kind 2025</t>
  </si>
  <si>
    <t>Schenkbelasting kind 2025</t>
  </si>
  <si>
    <t>Zonder ingrepen</t>
  </si>
  <si>
    <t>Na ingrepen</t>
  </si>
  <si>
    <t>Erfenis per kind</t>
  </si>
  <si>
    <t>Schenking per kind</t>
  </si>
  <si>
    <t>Bedrag</t>
  </si>
  <si>
    <t>Belasting</t>
  </si>
  <si>
    <t>Schenkbelasting</t>
  </si>
  <si>
    <t>Totaal overdracht</t>
  </si>
  <si>
    <t xml:space="preserve">Totaal schenking per kind </t>
  </si>
  <si>
    <t>Totaal  alle kinderen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</si>
</sst>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* #,##0_ ;_ * \-#,##0_ ;_ * &quot;-&quot;??_ ;_ @_ "/>
    <numFmt numFmtId="165" formatCode="_ &quot;€&quot;\ * #,##0_ ;_ &quot;€&quot;\ * \-#,##0_ ;_ &quot;€&quot;\ * &quot;-&quot;??_ ;_ @_ 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E6C7B"/>
        <bgColor indexed="64"/>
      </patternFill>
    </fill>
    <fill>
      <patternFill patternType="solid">
        <fgColor rgb="FFF089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top" wrapText="1"/>
    </xf>
    <xf numFmtId="0" fontId="1" fillId="2" borderId="0" xfId="0" applyFont="1" applyFill="1"/>
    <xf numFmtId="0" fontId="1" fillId="0" borderId="0" xfId="0" applyFont="1"/>
    <xf numFmtId="0" fontId="0" fillId="0" borderId="0" xfId="0" applyProtection="1">
      <protection hidden="1"/>
    </xf>
    <xf numFmtId="0" fontId="0" fillId="4" borderId="0" xfId="0" applyFill="1" applyAlignment="1" applyProtection="1">
      <alignment horizontal="left"/>
      <protection hidden="1"/>
    </xf>
    <xf numFmtId="0" fontId="0" fillId="4" borderId="2" xfId="0" applyFill="1" applyBorder="1" applyAlignment="1" applyProtection="1">
      <alignment horizontal="left" vertical="center" shrinkToFit="1"/>
      <protection hidden="1"/>
    </xf>
    <xf numFmtId="0" fontId="0" fillId="4" borderId="2" xfId="0" applyFill="1" applyBorder="1" applyAlignment="1" applyProtection="1">
      <alignment vertical="center" shrinkToFit="1"/>
      <protection hidden="1"/>
    </xf>
    <xf numFmtId="0" fontId="0" fillId="4" borderId="2" xfId="0" applyFill="1" applyBorder="1" applyAlignment="1" applyProtection="1">
      <alignment horizontal="left" vertical="center" shrinkToFit="1"/>
      <protection locked="0"/>
    </xf>
    <xf numFmtId="0" fontId="1" fillId="3" borderId="2" xfId="0" applyFont="1" applyFill="1" applyBorder="1"/>
    <xf numFmtId="164" fontId="1" fillId="3" borderId="2" xfId="0" applyNumberFormat="1" applyFont="1" applyFill="1" applyBorder="1"/>
    <xf numFmtId="164" fontId="0" fillId="0" borderId="0" xfId="0" applyNumberFormat="1"/>
    <xf numFmtId="164" fontId="0" fillId="4" borderId="0" xfId="0" applyNumberFormat="1" applyFill="1" applyAlignment="1" applyProtection="1">
      <alignment horizontal="left"/>
      <protection hidden="1"/>
    </xf>
    <xf numFmtId="164" fontId="0" fillId="5" borderId="2" xfId="0" applyNumberFormat="1" applyFill="1" applyBorder="1" applyAlignment="1" applyProtection="1">
      <alignment horizontal="left" vertical="center" shrinkToFit="1"/>
      <protection locked="0"/>
    </xf>
    <xf numFmtId="0" fontId="0" fillId="0" borderId="2" xfId="0" applyBorder="1"/>
    <xf numFmtId="164" fontId="0" fillId="0" borderId="2" xfId="0" applyNumberFormat="1" applyBorder="1"/>
    <xf numFmtId="9" fontId="0" fillId="0" borderId="0" xfId="0" applyNumberFormat="1"/>
    <xf numFmtId="9" fontId="0" fillId="0" borderId="2" xfId="0" applyNumberFormat="1" applyBorder="1"/>
    <xf numFmtId="0" fontId="1" fillId="2" borderId="2" xfId="0" applyFont="1" applyFill="1" applyBorder="1"/>
    <xf numFmtId="164" fontId="1" fillId="0" borderId="0" xfId="0" applyNumberFormat="1" applyFont="1"/>
    <xf numFmtId="0" fontId="3" fillId="2" borderId="2" xfId="0" applyFont="1" applyFill="1" applyBorder="1"/>
    <xf numFmtId="0" fontId="0" fillId="0" borderId="1" xfId="0" applyBorder="1"/>
    <xf numFmtId="164" fontId="0" fillId="5" borderId="2" xfId="0" applyNumberFormat="1" applyFill="1" applyBorder="1" applyProtection="1">
      <protection locked="0"/>
    </xf>
    <xf numFmtId="164" fontId="0" fillId="5" borderId="2" xfId="0" applyNumberFormat="1" applyFill="1" applyBorder="1" applyAlignment="1" applyProtection="1">
      <alignment vertical="center" shrinkToFit="1"/>
      <protection locked="0"/>
    </xf>
    <xf numFmtId="164" fontId="0" fillId="5" borderId="2" xfId="0" applyNumberFormat="1" applyFill="1" applyBorder="1" applyAlignment="1" applyProtection="1">
      <alignment horizontal="left" vertical="center" shrinkToFit="1"/>
      <protection locked="0" hidden="1"/>
    </xf>
    <xf numFmtId="165" fontId="0" fillId="0" borderId="0" xfId="1" applyNumberFormat="1" applyFont="1"/>
    <xf numFmtId="164" fontId="0" fillId="0" borderId="2" xfId="0" applyNumberFormat="1" applyBorder="1" applyProtection="1">
      <protection locked="0"/>
    </xf>
    <xf numFmtId="0" fontId="6" fillId="0" borderId="0" xfId="0" applyFont="1"/>
    <xf numFmtId="164" fontId="1" fillId="2" borderId="6" xfId="0" applyNumberFormat="1" applyFont="1" applyFill="1" applyBorder="1" applyAlignment="1">
      <alignment vertical="top" wrapText="1"/>
    </xf>
    <xf numFmtId="164" fontId="1" fillId="2" borderId="6" xfId="0" applyNumberFormat="1" applyFont="1" applyFill="1" applyBorder="1" applyAlignment="1">
      <alignment vertical="top"/>
    </xf>
    <xf numFmtId="0" fontId="0" fillId="0" borderId="0" xfId="0" applyAlignment="1">
      <alignment vertical="top"/>
    </xf>
    <xf numFmtId="164" fontId="0" fillId="0" borderId="4" xfId="0" applyNumberFormat="1" applyBorder="1"/>
    <xf numFmtId="0" fontId="0" fillId="0" borderId="4" xfId="0" applyBorder="1"/>
    <xf numFmtId="9" fontId="0" fillId="5" borderId="2" xfId="0" applyNumberFormat="1" applyFill="1" applyBorder="1" applyProtection="1">
      <protection locked="0"/>
    </xf>
    <xf numFmtId="0" fontId="4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calendly.com/d/cs8h-cjz-55c/eerste-kennismaking?month=2025-12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186535</xdr:rowOff>
    </xdr:from>
    <xdr:to>
      <xdr:col>2</xdr:col>
      <xdr:colOff>1463225</xdr:colOff>
      <xdr:row>4</xdr:row>
      <xdr:rowOff>136276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34B11D-8945-484C-9FBF-D55B52B70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6535"/>
          <a:ext cx="2685053" cy="793383"/>
        </a:xfrm>
        <a:prstGeom prst="rect">
          <a:avLst/>
        </a:prstGeom>
      </xdr:spPr>
    </xdr:pic>
    <xdr:clientData/>
  </xdr:twoCellAnchor>
  <xdr:twoCellAnchor editAs="oneCell">
    <xdr:from>
      <xdr:col>2</xdr:col>
      <xdr:colOff>1461683</xdr:colOff>
      <xdr:row>0</xdr:row>
      <xdr:rowOff>10851</xdr:rowOff>
    </xdr:from>
    <xdr:to>
      <xdr:col>2</xdr:col>
      <xdr:colOff>2447192</xdr:colOff>
      <xdr:row>4</xdr:row>
      <xdr:rowOff>154442</xdr:rowOff>
    </xdr:to>
    <xdr:pic>
      <xdr:nvPicPr>
        <xdr:cNvPr id="3" name="Afbeelding 2" descr="profielafbeelding">
          <a:extLst>
            <a:ext uri="{FF2B5EF4-FFF2-40B4-BE49-F238E27FC236}">
              <a16:creationId xmlns:a16="http://schemas.microsoft.com/office/drawing/2014/main" id="{FD0A82BD-BA0A-463E-9FEB-C6B64D5F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7952" y="10851"/>
          <a:ext cx="985509" cy="987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2637692</xdr:colOff>
      <xdr:row>0</xdr:row>
      <xdr:rowOff>0</xdr:rowOff>
    </xdr:from>
    <xdr:ext cx="1905184" cy="994897"/>
    <xdr:pic>
      <xdr:nvPicPr>
        <xdr:cNvPr id="4" name="Afbeelding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EE250DB-C3A1-4E21-BA80-0E839FBBA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53961" y="0"/>
          <a:ext cx="1905184" cy="994897"/>
        </a:xfrm>
        <a:prstGeom prst="rect">
          <a:avLst/>
        </a:prstGeom>
      </xdr:spPr>
    </xdr:pic>
    <xdr:clientData/>
  </xdr:oneCellAnchor>
  <xdr:twoCellAnchor>
    <xdr:from>
      <xdr:col>5</xdr:col>
      <xdr:colOff>794657</xdr:colOff>
      <xdr:row>1</xdr:row>
      <xdr:rowOff>59870</xdr:rowOff>
    </xdr:from>
    <xdr:to>
      <xdr:col>14</xdr:col>
      <xdr:colOff>429985</xdr:colOff>
      <xdr:row>11</xdr:row>
      <xdr:rowOff>168728</xdr:rowOff>
    </xdr:to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9841DBD6-0DEF-B5DB-EBF0-BADC532D32C0}"/>
            </a:ext>
          </a:extLst>
        </xdr:cNvPr>
        <xdr:cNvSpPr txBox="1"/>
      </xdr:nvSpPr>
      <xdr:spPr>
        <a:xfrm>
          <a:off x="7151914" y="250370"/>
          <a:ext cx="8452757" cy="21118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Instructie:</a:t>
          </a:r>
        </a:p>
        <a:p>
          <a:endParaRPr lang="nl-NL" sz="1100"/>
        </a:p>
        <a:p>
          <a:r>
            <a:rPr lang="nl-NL" sz="1100"/>
            <a:t>Vul alle gele cellen in. Op basis van je huidige leeftijd en tot welke leeftijd je wilt schenken wordt berekend hoeveel</a:t>
          </a:r>
          <a:r>
            <a:rPr lang="nl-NL" sz="1100" baseline="0"/>
            <a:t> jaar je gaat schenken. </a:t>
          </a:r>
        </a:p>
        <a:p>
          <a:r>
            <a:rPr lang="nl-NL" sz="1100" baseline="0"/>
            <a:t>Vervolgens kun je het bedrag invullen dat je jaariljks gaat schenken. Je kunt kiezen voor schenken in contanten, schenken op papier of een combinatie.</a:t>
          </a:r>
        </a:p>
        <a:p>
          <a:endParaRPr lang="nl-NL" sz="1100" baseline="0"/>
        </a:p>
        <a:p>
          <a:r>
            <a:rPr lang="nl-NL" sz="1100" baseline="0"/>
            <a:t>In de samenvatting kun je direct een inschatting zien van je besparing.</a:t>
          </a:r>
        </a:p>
        <a:p>
          <a:endParaRPr lang="nl-NL" sz="1100" baseline="0"/>
        </a:p>
        <a:p>
          <a:r>
            <a:rPr lang="nl-NL" sz="1100" baseline="0"/>
            <a:t>Je kunt de schijven en percentages van de erfbelasting zelf aanpassen om door te rekenen wat de mpact is van hogere tarieven.</a:t>
          </a:r>
        </a:p>
        <a:p>
          <a:endParaRPr lang="nl-NL" sz="1100" baseline="0"/>
        </a:p>
        <a:p>
          <a:r>
            <a:rPr lang="nl-NL" sz="1100" baseline="0"/>
            <a:t>Let op: deze doorrekening is een vereenvoudigde weergave van de werkelijkheid. Aan dit document kunnen geen rechten ontleend worden. 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302E4-4F78-445C-AA1C-19022D9C66D2}">
  <dimension ref="C1:Q76"/>
  <sheetViews>
    <sheetView showGridLines="0" tabSelected="1" zoomScaleNormal="100" workbookViewId="0">
      <selection activeCell="F9" sqref="F9"/>
    </sheetView>
  </sheetViews>
  <sheetFormatPr defaultRowHeight="14.6" x14ac:dyDescent="0.4"/>
  <cols>
    <col min="3" max="3" width="43.69140625" customWidth="1"/>
    <col min="4" max="4" width="13.84375" style="11" customWidth="1"/>
    <col min="5" max="15" width="13.84375" customWidth="1"/>
  </cols>
  <sheetData>
    <row r="1" spans="3:10" ht="15" customHeight="1" x14ac:dyDescent="0.4">
      <c r="G1" s="39"/>
      <c r="H1" s="39"/>
      <c r="I1" s="39"/>
      <c r="J1" s="1"/>
    </row>
    <row r="2" spans="3:10" x14ac:dyDescent="0.4">
      <c r="G2" s="39"/>
      <c r="H2" s="39"/>
      <c r="I2" s="39"/>
      <c r="J2" s="1"/>
    </row>
    <row r="3" spans="3:10" x14ac:dyDescent="0.4">
      <c r="G3" s="39"/>
      <c r="H3" s="39"/>
      <c r="I3" s="39"/>
      <c r="J3" s="1"/>
    </row>
    <row r="4" spans="3:10" ht="20.6" x14ac:dyDescent="0.55000000000000004">
      <c r="G4" s="27"/>
      <c r="H4" s="3"/>
      <c r="I4" s="3"/>
      <c r="J4" s="3"/>
    </row>
    <row r="5" spans="3:10" ht="20.6" x14ac:dyDescent="0.55000000000000004">
      <c r="G5" s="27"/>
      <c r="H5" s="3"/>
      <c r="I5" s="3"/>
      <c r="J5" s="3"/>
    </row>
    <row r="10" spans="3:10" x14ac:dyDescent="0.4">
      <c r="C10" s="14" t="s">
        <v>0</v>
      </c>
      <c r="D10" s="22">
        <v>45</v>
      </c>
    </row>
    <row r="12" spans="3:10" x14ac:dyDescent="0.4">
      <c r="C12" s="14" t="s">
        <v>1</v>
      </c>
      <c r="D12" s="22">
        <v>1</v>
      </c>
    </row>
    <row r="15" spans="3:10" ht="23.6" x14ac:dyDescent="0.65">
      <c r="C15" s="41" t="s">
        <v>2</v>
      </c>
      <c r="D15" s="41"/>
      <c r="G15" s="41" t="s">
        <v>3</v>
      </c>
      <c r="H15" s="41"/>
    </row>
    <row r="17" spans="3:17" ht="18.45" x14ac:dyDescent="0.5">
      <c r="C17" s="40" t="s">
        <v>4</v>
      </c>
      <c r="D17" s="40"/>
      <c r="E17" s="4"/>
      <c r="F17" s="4"/>
      <c r="G17" s="35" t="s">
        <v>5</v>
      </c>
      <c r="H17" s="36"/>
      <c r="I17" s="37"/>
      <c r="K17" s="37" t="s">
        <v>6</v>
      </c>
      <c r="L17" s="37"/>
      <c r="M17" s="38"/>
      <c r="O17" s="20" t="s">
        <v>7</v>
      </c>
    </row>
    <row r="18" spans="3:17" x14ac:dyDescent="0.4">
      <c r="C18" s="7" t="s">
        <v>8</v>
      </c>
      <c r="D18" s="23">
        <v>10000000</v>
      </c>
      <c r="G18" s="21" t="s">
        <v>9</v>
      </c>
      <c r="H18" s="32"/>
      <c r="I18" s="31">
        <f>D42</f>
        <v>10000000</v>
      </c>
      <c r="K18" s="21" t="s">
        <v>9</v>
      </c>
      <c r="L18" s="32"/>
      <c r="M18" s="31">
        <f>D42-(I60*D12)</f>
        <v>10000000</v>
      </c>
      <c r="O18" s="15">
        <f>I18-M18</f>
        <v>0</v>
      </c>
      <c r="Q18" s="11"/>
    </row>
    <row r="19" spans="3:17" x14ac:dyDescent="0.4">
      <c r="C19" s="6" t="s">
        <v>10</v>
      </c>
      <c r="D19" s="24"/>
      <c r="G19" s="21" t="s">
        <v>11</v>
      </c>
      <c r="H19" s="32"/>
      <c r="I19" s="15">
        <f>D42/D12</f>
        <v>10000000</v>
      </c>
      <c r="K19" s="21" t="s">
        <v>11</v>
      </c>
      <c r="L19" s="32"/>
      <c r="M19" s="15">
        <f>M18/D12</f>
        <v>10000000</v>
      </c>
      <c r="O19" s="15">
        <f>I19-M19</f>
        <v>0</v>
      </c>
      <c r="Q19" s="11"/>
    </row>
    <row r="20" spans="3:17" x14ac:dyDescent="0.4">
      <c r="C20" s="6" t="s">
        <v>12</v>
      </c>
      <c r="D20" s="24"/>
      <c r="G20" s="21" t="s">
        <v>13</v>
      </c>
      <c r="H20" s="32"/>
      <c r="I20" s="15">
        <f>Hulpberekening!H17</f>
        <v>1978887.1</v>
      </c>
      <c r="K20" s="21" t="s">
        <v>14</v>
      </c>
      <c r="L20" s="32"/>
      <c r="M20" s="15">
        <f>Hulpberekening!P17</f>
        <v>1978887.1</v>
      </c>
      <c r="O20" s="15">
        <f>I20-M20</f>
        <v>0</v>
      </c>
      <c r="Q20" s="11"/>
    </row>
    <row r="21" spans="3:17" x14ac:dyDescent="0.4">
      <c r="C21" s="6" t="s">
        <v>15</v>
      </c>
      <c r="D21" s="24"/>
      <c r="G21" s="21" t="s">
        <v>16</v>
      </c>
      <c r="H21" s="32"/>
      <c r="I21" s="15">
        <f>I20*D12</f>
        <v>1978887.1</v>
      </c>
      <c r="K21" s="21" t="str">
        <f>G21</f>
        <v>Erfbelasting totaal</v>
      </c>
      <c r="L21" s="32"/>
      <c r="M21" s="15">
        <f>M20*D12</f>
        <v>1978887.1</v>
      </c>
      <c r="O21" s="15">
        <f>I21-M21</f>
        <v>0</v>
      </c>
      <c r="Q21" s="11"/>
    </row>
    <row r="22" spans="3:17" x14ac:dyDescent="0.4">
      <c r="C22" s="6" t="s">
        <v>17</v>
      </c>
      <c r="D22" s="24"/>
      <c r="I22" s="11"/>
      <c r="K22" s="11"/>
      <c r="M22" s="11"/>
      <c r="O22" s="11"/>
      <c r="Q22" s="11"/>
    </row>
    <row r="23" spans="3:17" x14ac:dyDescent="0.4">
      <c r="C23" s="6" t="s">
        <v>18</v>
      </c>
      <c r="D23" s="24"/>
      <c r="I23" s="11"/>
      <c r="K23" s="21" t="s">
        <v>19</v>
      </c>
      <c r="L23" s="32"/>
      <c r="M23" s="15">
        <f>Hulpberekening!P26*Rekentool!E60</f>
        <v>0</v>
      </c>
      <c r="O23" s="11"/>
      <c r="Q23" s="11"/>
    </row>
    <row r="24" spans="3:17" x14ac:dyDescent="0.4">
      <c r="C24" s="6" t="s">
        <v>20</v>
      </c>
      <c r="D24" s="24"/>
      <c r="I24" s="11"/>
      <c r="K24" s="21" t="s">
        <v>21</v>
      </c>
      <c r="L24" s="32"/>
      <c r="M24" s="15">
        <f>M23*D12</f>
        <v>0</v>
      </c>
      <c r="O24" s="11"/>
      <c r="Q24" s="11"/>
    </row>
    <row r="25" spans="3:17" x14ac:dyDescent="0.4">
      <c r="C25" s="6" t="s">
        <v>22</v>
      </c>
      <c r="D25" s="24"/>
      <c r="I25" s="11"/>
      <c r="K25" s="11"/>
      <c r="M25" s="11"/>
      <c r="O25" s="11"/>
      <c r="Q25" s="11"/>
    </row>
    <row r="26" spans="3:17" x14ac:dyDescent="0.4">
      <c r="C26" s="6" t="s">
        <v>23</v>
      </c>
      <c r="D26" s="24"/>
      <c r="G26" s="9" t="s">
        <v>24</v>
      </c>
      <c r="H26" s="9"/>
      <c r="I26" s="10">
        <f>I21</f>
        <v>1978887.1</v>
      </c>
      <c r="K26" s="9" t="s">
        <v>24</v>
      </c>
      <c r="L26" s="9"/>
      <c r="M26" s="10">
        <f>M21+M24</f>
        <v>1978887.1</v>
      </c>
      <c r="O26" s="10">
        <f>I26-M26</f>
        <v>0</v>
      </c>
      <c r="Q26" s="11"/>
    </row>
    <row r="27" spans="3:17" x14ac:dyDescent="0.4">
      <c r="C27" s="6" t="s">
        <v>25</v>
      </c>
      <c r="D27" s="24"/>
    </row>
    <row r="28" spans="3:17" x14ac:dyDescent="0.4">
      <c r="C28" s="6" t="s">
        <v>26</v>
      </c>
      <c r="D28" s="24"/>
    </row>
    <row r="29" spans="3:17" x14ac:dyDescent="0.4">
      <c r="C29" s="6" t="s">
        <v>27</v>
      </c>
      <c r="D29" s="24"/>
    </row>
    <row r="30" spans="3:17" x14ac:dyDescent="0.4">
      <c r="C30" s="6" t="s">
        <v>28</v>
      </c>
      <c r="D30" s="24"/>
    </row>
    <row r="31" spans="3:17" x14ac:dyDescent="0.4">
      <c r="C31" s="6" t="s">
        <v>29</v>
      </c>
      <c r="D31" s="24"/>
    </row>
    <row r="32" spans="3:17" ht="18.45" x14ac:dyDescent="0.5">
      <c r="C32" s="6" t="s">
        <v>30</v>
      </c>
      <c r="D32" s="24"/>
      <c r="G32" s="35" t="s">
        <v>31</v>
      </c>
      <c r="H32" s="36"/>
      <c r="I32" s="36"/>
    </row>
    <row r="33" spans="3:9" x14ac:dyDescent="0.4">
      <c r="C33" s="8" t="s">
        <v>32</v>
      </c>
      <c r="D33" s="13"/>
    </row>
    <row r="34" spans="3:9" ht="15.9" x14ac:dyDescent="0.45">
      <c r="C34" s="9" t="s">
        <v>33</v>
      </c>
      <c r="D34" s="10">
        <f>SUM(D18:D33)</f>
        <v>10000000</v>
      </c>
      <c r="G34" s="42" t="s">
        <v>34</v>
      </c>
      <c r="H34" s="43"/>
      <c r="I34" s="43"/>
    </row>
    <row r="35" spans="3:9" x14ac:dyDescent="0.4">
      <c r="C35" s="3"/>
      <c r="D35" s="19"/>
    </row>
    <row r="36" spans="3:9" x14ac:dyDescent="0.4">
      <c r="C36" s="5"/>
      <c r="D36" s="12"/>
      <c r="G36" s="18" t="s">
        <v>35</v>
      </c>
      <c r="H36" s="18" t="s">
        <v>36</v>
      </c>
      <c r="I36" s="18" t="s">
        <v>37</v>
      </c>
    </row>
    <row r="37" spans="3:9" ht="18.45" x14ac:dyDescent="0.5">
      <c r="C37" s="40" t="s">
        <v>38</v>
      </c>
      <c r="D37" s="40"/>
      <c r="G37" s="22">
        <v>0</v>
      </c>
      <c r="H37" s="22">
        <v>26230</v>
      </c>
      <c r="I37" s="33">
        <v>0</v>
      </c>
    </row>
    <row r="38" spans="3:9" x14ac:dyDescent="0.4">
      <c r="C38" s="7" t="s">
        <v>39</v>
      </c>
      <c r="D38" s="23"/>
      <c r="G38" s="22">
        <v>26230</v>
      </c>
      <c r="H38" s="22">
        <f>G38+158669</f>
        <v>184899</v>
      </c>
      <c r="I38" s="33">
        <v>0.1</v>
      </c>
    </row>
    <row r="39" spans="3:9" x14ac:dyDescent="0.4">
      <c r="C39" s="6" t="s">
        <v>40</v>
      </c>
      <c r="D39" s="24"/>
      <c r="G39" s="22">
        <f>H38</f>
        <v>184899</v>
      </c>
      <c r="H39" s="22"/>
      <c r="I39" s="33">
        <v>0.2</v>
      </c>
    </row>
    <row r="40" spans="3:9" x14ac:dyDescent="0.4">
      <c r="C40" s="9" t="s">
        <v>41</v>
      </c>
      <c r="D40" s="10">
        <f>SUM(D38:D39)</f>
        <v>0</v>
      </c>
    </row>
    <row r="41" spans="3:9" ht="15.9" x14ac:dyDescent="0.45">
      <c r="C41" s="5"/>
      <c r="D41" s="12"/>
      <c r="G41" s="42" t="s">
        <v>42</v>
      </c>
      <c r="H41" s="43"/>
      <c r="I41" s="43"/>
    </row>
    <row r="42" spans="3:9" x14ac:dyDescent="0.4">
      <c r="C42" s="9" t="s">
        <v>43</v>
      </c>
      <c r="D42" s="10">
        <f>D34-D40</f>
        <v>10000000</v>
      </c>
    </row>
    <row r="43" spans="3:9" x14ac:dyDescent="0.4">
      <c r="G43" s="18" t="s">
        <v>35</v>
      </c>
      <c r="H43" s="18" t="s">
        <v>36</v>
      </c>
      <c r="I43" s="18" t="s">
        <v>37</v>
      </c>
    </row>
    <row r="44" spans="3:9" x14ac:dyDescent="0.4">
      <c r="G44" s="22">
        <v>0</v>
      </c>
      <c r="H44" s="22">
        <v>6908</v>
      </c>
      <c r="I44" s="33">
        <v>0</v>
      </c>
    </row>
    <row r="45" spans="3:9" x14ac:dyDescent="0.4">
      <c r="G45" s="22">
        <f>H44</f>
        <v>6908</v>
      </c>
      <c r="H45" s="22">
        <f>G45+158669</f>
        <v>165577</v>
      </c>
      <c r="I45" s="33">
        <v>0.1</v>
      </c>
    </row>
    <row r="46" spans="3:9" x14ac:dyDescent="0.4">
      <c r="G46" s="22">
        <f>H45</f>
        <v>165577</v>
      </c>
      <c r="H46" s="22"/>
      <c r="I46" s="33">
        <v>0.2</v>
      </c>
    </row>
    <row r="47" spans="3:9" ht="23.6" x14ac:dyDescent="0.65">
      <c r="C47" s="41" t="s">
        <v>44</v>
      </c>
      <c r="D47" s="41"/>
    </row>
    <row r="50" spans="3:9" x14ac:dyDescent="0.4">
      <c r="C50" s="14" t="s">
        <v>45</v>
      </c>
      <c r="D50" s="22">
        <v>55</v>
      </c>
    </row>
    <row r="53" spans="3:9" ht="15.9" x14ac:dyDescent="0.45">
      <c r="C53" s="34" t="s">
        <v>50</v>
      </c>
      <c r="D53" s="34"/>
    </row>
    <row r="55" spans="3:9" ht="29.15" x14ac:dyDescent="0.4">
      <c r="D55" s="29" t="s">
        <v>46</v>
      </c>
      <c r="E55" s="29" t="s">
        <v>47</v>
      </c>
      <c r="G55" s="28" t="s">
        <v>52</v>
      </c>
      <c r="H55" s="29" t="s">
        <v>55</v>
      </c>
      <c r="I55" s="28" t="s">
        <v>65</v>
      </c>
    </row>
    <row r="57" spans="3:9" x14ac:dyDescent="0.4">
      <c r="C57" s="14" t="s">
        <v>48</v>
      </c>
      <c r="D57" s="22"/>
      <c r="E57" s="15">
        <f>D50-D10</f>
        <v>10</v>
      </c>
      <c r="G57" s="15">
        <f>D57*E57</f>
        <v>0</v>
      </c>
      <c r="H57" s="15">
        <v>0</v>
      </c>
      <c r="I57" s="15">
        <f>G57+H57</f>
        <v>0</v>
      </c>
    </row>
    <row r="58" spans="3:9" x14ac:dyDescent="0.4">
      <c r="C58" s="14" t="s">
        <v>49</v>
      </c>
      <c r="D58" s="22"/>
      <c r="E58" s="15">
        <f>D50-D10</f>
        <v>10</v>
      </c>
      <c r="G58" s="15">
        <f>D58*E58</f>
        <v>0</v>
      </c>
      <c r="H58" s="15">
        <f>Hulptabel!E3</f>
        <v>0</v>
      </c>
      <c r="I58" s="15">
        <f>G58+H58</f>
        <v>0</v>
      </c>
    </row>
    <row r="59" spans="3:9" x14ac:dyDescent="0.4">
      <c r="E59" s="11"/>
      <c r="G59" s="11"/>
      <c r="H59" s="11"/>
      <c r="I59" s="11"/>
    </row>
    <row r="60" spans="3:9" x14ac:dyDescent="0.4">
      <c r="C60" s="9" t="s">
        <v>66</v>
      </c>
      <c r="D60" s="10">
        <f>D57+D58</f>
        <v>0</v>
      </c>
      <c r="E60" s="10">
        <f>D50-D10</f>
        <v>10</v>
      </c>
      <c r="G60" s="10">
        <f>SUM(G57:G58)</f>
        <v>0</v>
      </c>
      <c r="H60" s="10">
        <f>H57+H58</f>
        <v>0</v>
      </c>
      <c r="I60" s="10">
        <f>I57+I58</f>
        <v>0</v>
      </c>
    </row>
    <row r="61" spans="3:9" ht="14.25" customHeight="1" x14ac:dyDescent="0.4"/>
    <row r="64" spans="3:9" ht="15.9" x14ac:dyDescent="0.45">
      <c r="C64" s="34" t="s">
        <v>67</v>
      </c>
      <c r="D64" s="34"/>
    </row>
    <row r="66" spans="3:9" ht="29.15" x14ac:dyDescent="0.4">
      <c r="D66" s="29" t="s">
        <v>46</v>
      </c>
      <c r="E66" s="29" t="s">
        <v>47</v>
      </c>
      <c r="F66" s="30"/>
      <c r="G66" s="28" t="s">
        <v>52</v>
      </c>
      <c r="H66" s="29" t="s">
        <v>55</v>
      </c>
      <c r="I66" s="28" t="s">
        <v>65</v>
      </c>
    </row>
    <row r="68" spans="3:9" x14ac:dyDescent="0.4">
      <c r="C68" s="14" t="s">
        <v>48</v>
      </c>
      <c r="D68" s="26">
        <f>D57*$D$12</f>
        <v>0</v>
      </c>
      <c r="E68" s="15">
        <f>E57</f>
        <v>10</v>
      </c>
      <c r="G68" s="15">
        <f t="shared" ref="G68:I68" si="0">G57*$D$12</f>
        <v>0</v>
      </c>
      <c r="H68" s="15">
        <f t="shared" si="0"/>
        <v>0</v>
      </c>
      <c r="I68" s="15">
        <f t="shared" si="0"/>
        <v>0</v>
      </c>
    </row>
    <row r="69" spans="3:9" x14ac:dyDescent="0.4">
      <c r="C69" s="14" t="s">
        <v>49</v>
      </c>
      <c r="D69" s="26">
        <f t="shared" ref="D69:I71" si="1">D58*$D$12</f>
        <v>0</v>
      </c>
      <c r="E69" s="15">
        <f>E58</f>
        <v>10</v>
      </c>
      <c r="G69" s="15">
        <f t="shared" si="1"/>
        <v>0</v>
      </c>
      <c r="H69" s="15">
        <f t="shared" si="1"/>
        <v>0</v>
      </c>
      <c r="I69" s="15">
        <f t="shared" si="1"/>
        <v>0</v>
      </c>
    </row>
    <row r="70" spans="3:9" x14ac:dyDescent="0.4">
      <c r="E70" s="11"/>
      <c r="G70" s="11"/>
      <c r="H70" s="11"/>
      <c r="I70" s="11"/>
    </row>
    <row r="71" spans="3:9" x14ac:dyDescent="0.4">
      <c r="C71" s="9" t="s">
        <v>66</v>
      </c>
      <c r="D71" s="10">
        <f t="shared" si="1"/>
        <v>0</v>
      </c>
      <c r="E71" s="10">
        <f>E60</f>
        <v>10</v>
      </c>
      <c r="G71" s="10">
        <f t="shared" si="1"/>
        <v>0</v>
      </c>
      <c r="H71" s="10">
        <f t="shared" si="1"/>
        <v>0</v>
      </c>
      <c r="I71" s="10">
        <f t="shared" si="1"/>
        <v>0</v>
      </c>
    </row>
    <row r="76" spans="3:9" x14ac:dyDescent="0.4">
      <c r="D76"/>
    </row>
  </sheetData>
  <sheetProtection algorithmName="SHA-512" hashValue="rEFF/uQZ5QEXIBm5ncBG2OhDYwdkjNzvZfKk6F+k8IahIVxGYSyiKUYeriKIIK/U9qMUoxU34Jy/RCpY2/hlWQ==" saltValue="0ye5YBfsLZoSTrpOnweylA==" spinCount="100000" sheet="1" objects="1" scenarios="1"/>
  <mergeCells count="13">
    <mergeCell ref="C53:D53"/>
    <mergeCell ref="C64:D64"/>
    <mergeCell ref="G17:I17"/>
    <mergeCell ref="K17:M17"/>
    <mergeCell ref="G1:I3"/>
    <mergeCell ref="C17:D17"/>
    <mergeCell ref="C37:D37"/>
    <mergeCell ref="G32:I32"/>
    <mergeCell ref="C15:D15"/>
    <mergeCell ref="C47:D47"/>
    <mergeCell ref="G15:H15"/>
    <mergeCell ref="G34:I34"/>
    <mergeCell ref="G41:I41"/>
  </mergeCells>
  <conditionalFormatting sqref="C71:E71 G71:I71">
    <cfRule type="expression" dxfId="3" priority="1">
      <formula>Vermogen_Specificeren="nee"</formula>
    </cfRule>
  </conditionalFormatting>
  <conditionalFormatting sqref="E17:F17 C18 C19:D36 C38 C39:D42">
    <cfRule type="expression" dxfId="2" priority="7">
      <formula>Vermogen_Specificeren="nee"</formula>
    </cfRule>
  </conditionalFormatting>
  <conditionalFormatting sqref="G26:I26 K26:M26 C60:E60 G60:I60">
    <cfRule type="expression" dxfId="1" priority="3">
      <formula>Vermogen_Specificeren="nee"</formula>
    </cfRule>
  </conditionalFormatting>
  <conditionalFormatting sqref="O26">
    <cfRule type="expression" dxfId="0" priority="4">
      <formula>Vermogen_Specificeren="nee"</formula>
    </cfRule>
  </conditionalFormatting>
  <dataValidations disablePrompts="1" xWindow="949" yWindow="645" count="4">
    <dataValidation type="list" allowBlank="1" showInputMessage="1" showErrorMessage="1" sqref="D2" xr:uid="{8CBDECB8-17F0-47B7-A07F-3115CBCCF6CC}">
      <formula1>"ja,nee"</formula1>
    </dataValidation>
    <dataValidation allowBlank="1" showInputMessage="1" showErrorMessage="1" prompt="Waarde in het economisch verkeer (in te voeren om de vordering van de kinderen te bepalen bij de (Quasi) wettelijke verdeling)" sqref="F18" xr:uid="{C043EE7C-3E28-405C-9098-767911BD4BC3}"/>
    <dataValidation allowBlank="1" showInputMessage="1" showErrorMessage="1" prompt="De tekst in dit veld is te overschrijven_x000a_" sqref="C33:F33" xr:uid="{2FB1B21B-16CC-4427-8D8F-AB6BAFF25352}"/>
    <dataValidation allowBlank="1" showInputMessage="1" showErrorMessage="1" prompt="De tekst in dit veld is te overschrijven" sqref="C39:F41" xr:uid="{B9E3DCB4-5AB1-48AE-AE03-FFE508A0D126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A3E4-8E78-4AB9-8663-DD6F4ADD6BCA}">
  <dimension ref="C2:F112"/>
  <sheetViews>
    <sheetView zoomScale="145" zoomScaleNormal="145" workbookViewId="0">
      <selection activeCell="F7" sqref="F7"/>
    </sheetView>
  </sheetViews>
  <sheetFormatPr defaultRowHeight="14.6" x14ac:dyDescent="0.4"/>
  <cols>
    <col min="4" max="4" width="17.15234375" customWidth="1"/>
    <col min="5" max="5" width="18.69140625" customWidth="1"/>
    <col min="6" max="6" width="10.69140625" bestFit="1" customWidth="1"/>
  </cols>
  <sheetData>
    <row r="2" spans="3:6" x14ac:dyDescent="0.4">
      <c r="D2" t="s">
        <v>52</v>
      </c>
      <c r="E2" s="25">
        <f>SUM(E7:E112)</f>
        <v>0</v>
      </c>
    </row>
    <row r="3" spans="3:6" x14ac:dyDescent="0.4">
      <c r="D3" t="s">
        <v>53</v>
      </c>
      <c r="E3" s="25">
        <f>SUM(F7:F112)</f>
        <v>0</v>
      </c>
      <c r="F3" s="16">
        <v>0.06</v>
      </c>
    </row>
    <row r="4" spans="3:6" x14ac:dyDescent="0.4">
      <c r="D4" t="s">
        <v>51</v>
      </c>
      <c r="E4" s="25">
        <f>E2+E3</f>
        <v>0</v>
      </c>
    </row>
    <row r="6" spans="3:6" x14ac:dyDescent="0.4">
      <c r="C6" t="s">
        <v>54</v>
      </c>
      <c r="F6" t="s">
        <v>55</v>
      </c>
    </row>
    <row r="7" spans="3:6" x14ac:dyDescent="0.4">
      <c r="C7">
        <f>Rekentool!E58</f>
        <v>10</v>
      </c>
      <c r="D7">
        <f>IF(C7&gt;=0,C7,0)</f>
        <v>10</v>
      </c>
      <c r="E7" s="25">
        <f>IF(D7&gt;0,Rekentool!$D$58,0)</f>
        <v>0</v>
      </c>
      <c r="F7" s="25">
        <f>E7*D7*$F$3</f>
        <v>0</v>
      </c>
    </row>
    <row r="8" spans="3:6" x14ac:dyDescent="0.4">
      <c r="C8">
        <f>C7-1</f>
        <v>9</v>
      </c>
      <c r="D8">
        <f t="shared" ref="D8:D71" si="0">IF(C8&gt;=0,C8,0)</f>
        <v>9</v>
      </c>
      <c r="E8" s="25">
        <f>IF(D8&gt;0,Rekentool!$D$58,0)</f>
        <v>0</v>
      </c>
      <c r="F8" s="25">
        <f t="shared" ref="F8:F71" si="1">E8*D8*$F$3</f>
        <v>0</v>
      </c>
    </row>
    <row r="9" spans="3:6" x14ac:dyDescent="0.4">
      <c r="C9">
        <f t="shared" ref="C9:C72" si="2">C8-1</f>
        <v>8</v>
      </c>
      <c r="D9">
        <f t="shared" si="0"/>
        <v>8</v>
      </c>
      <c r="E9" s="25">
        <f>IF(D9&gt;0,Rekentool!$D$58,0)</f>
        <v>0</v>
      </c>
      <c r="F9" s="25">
        <f t="shared" si="1"/>
        <v>0</v>
      </c>
    </row>
    <row r="10" spans="3:6" x14ac:dyDescent="0.4">
      <c r="C10">
        <f t="shared" si="2"/>
        <v>7</v>
      </c>
      <c r="D10">
        <f t="shared" si="0"/>
        <v>7</v>
      </c>
      <c r="E10" s="25">
        <f>IF(D10&gt;0,Rekentool!$D$58,0)</f>
        <v>0</v>
      </c>
      <c r="F10" s="25">
        <f t="shared" si="1"/>
        <v>0</v>
      </c>
    </row>
    <row r="11" spans="3:6" x14ac:dyDescent="0.4">
      <c r="C11">
        <f t="shared" si="2"/>
        <v>6</v>
      </c>
      <c r="D11">
        <f t="shared" si="0"/>
        <v>6</v>
      </c>
      <c r="E11" s="25">
        <f>IF(D11&gt;0,Rekentool!$D$58,0)</f>
        <v>0</v>
      </c>
      <c r="F11" s="25">
        <f t="shared" si="1"/>
        <v>0</v>
      </c>
    </row>
    <row r="12" spans="3:6" x14ac:dyDescent="0.4">
      <c r="C12">
        <f t="shared" si="2"/>
        <v>5</v>
      </c>
      <c r="D12">
        <f t="shared" si="0"/>
        <v>5</v>
      </c>
      <c r="E12" s="25">
        <f>IF(D12&gt;0,Rekentool!$D$58,0)</f>
        <v>0</v>
      </c>
      <c r="F12" s="25">
        <f t="shared" si="1"/>
        <v>0</v>
      </c>
    </row>
    <row r="13" spans="3:6" x14ac:dyDescent="0.4">
      <c r="C13">
        <f t="shared" si="2"/>
        <v>4</v>
      </c>
      <c r="D13">
        <f t="shared" si="0"/>
        <v>4</v>
      </c>
      <c r="E13" s="25">
        <f>IF(D13&gt;0,Rekentool!$D$58,0)</f>
        <v>0</v>
      </c>
      <c r="F13" s="25">
        <f t="shared" si="1"/>
        <v>0</v>
      </c>
    </row>
    <row r="14" spans="3:6" x14ac:dyDescent="0.4">
      <c r="C14">
        <f t="shared" si="2"/>
        <v>3</v>
      </c>
      <c r="D14">
        <f t="shared" si="0"/>
        <v>3</v>
      </c>
      <c r="E14" s="25">
        <f>IF(D14&gt;0,Rekentool!$D$58,0)</f>
        <v>0</v>
      </c>
      <c r="F14" s="25">
        <f t="shared" si="1"/>
        <v>0</v>
      </c>
    </row>
    <row r="15" spans="3:6" x14ac:dyDescent="0.4">
      <c r="C15">
        <f t="shared" si="2"/>
        <v>2</v>
      </c>
      <c r="D15">
        <f t="shared" si="0"/>
        <v>2</v>
      </c>
      <c r="E15" s="25">
        <f>IF(D15&gt;0,Rekentool!$D$58,0)</f>
        <v>0</v>
      </c>
      <c r="F15" s="25">
        <f t="shared" si="1"/>
        <v>0</v>
      </c>
    </row>
    <row r="16" spans="3:6" x14ac:dyDescent="0.4">
      <c r="C16">
        <f t="shared" si="2"/>
        <v>1</v>
      </c>
      <c r="D16">
        <f t="shared" si="0"/>
        <v>1</v>
      </c>
      <c r="E16" s="25">
        <f>IF(D16&gt;0,Rekentool!$D$58,0)</f>
        <v>0</v>
      </c>
      <c r="F16" s="25">
        <f t="shared" si="1"/>
        <v>0</v>
      </c>
    </row>
    <row r="17" spans="3:6" x14ac:dyDescent="0.4">
      <c r="C17">
        <f t="shared" si="2"/>
        <v>0</v>
      </c>
      <c r="D17">
        <f t="shared" si="0"/>
        <v>0</v>
      </c>
      <c r="E17">
        <f>IF(D17&gt;0,Rekentool!$D$58,0)</f>
        <v>0</v>
      </c>
      <c r="F17">
        <f t="shared" si="1"/>
        <v>0</v>
      </c>
    </row>
    <row r="18" spans="3:6" x14ac:dyDescent="0.4">
      <c r="C18">
        <f t="shared" si="2"/>
        <v>-1</v>
      </c>
      <c r="D18">
        <f t="shared" si="0"/>
        <v>0</v>
      </c>
      <c r="E18">
        <f>IF(D18&gt;0,Rekentool!$D$58,0)</f>
        <v>0</v>
      </c>
      <c r="F18">
        <f t="shared" si="1"/>
        <v>0</v>
      </c>
    </row>
    <row r="19" spans="3:6" x14ac:dyDescent="0.4">
      <c r="C19">
        <f t="shared" si="2"/>
        <v>-2</v>
      </c>
      <c r="D19">
        <f t="shared" si="0"/>
        <v>0</v>
      </c>
      <c r="E19">
        <f>IF(D19&gt;0,Rekentool!$D$58,0)</f>
        <v>0</v>
      </c>
      <c r="F19">
        <f t="shared" si="1"/>
        <v>0</v>
      </c>
    </row>
    <row r="20" spans="3:6" x14ac:dyDescent="0.4">
      <c r="C20">
        <f t="shared" si="2"/>
        <v>-3</v>
      </c>
      <c r="D20">
        <f t="shared" si="0"/>
        <v>0</v>
      </c>
      <c r="E20">
        <f>IF(D20&gt;0,Rekentool!$D$58,0)</f>
        <v>0</v>
      </c>
      <c r="F20">
        <f t="shared" si="1"/>
        <v>0</v>
      </c>
    </row>
    <row r="21" spans="3:6" x14ac:dyDescent="0.4">
      <c r="C21">
        <f t="shared" si="2"/>
        <v>-4</v>
      </c>
      <c r="D21">
        <f t="shared" si="0"/>
        <v>0</v>
      </c>
      <c r="E21">
        <f>IF(D21&gt;0,Rekentool!$D$58,0)</f>
        <v>0</v>
      </c>
      <c r="F21">
        <f t="shared" si="1"/>
        <v>0</v>
      </c>
    </row>
    <row r="22" spans="3:6" x14ac:dyDescent="0.4">
      <c r="C22">
        <f t="shared" si="2"/>
        <v>-5</v>
      </c>
      <c r="D22">
        <f t="shared" si="0"/>
        <v>0</v>
      </c>
      <c r="E22">
        <f>IF(D22&gt;0,Rekentool!$D$58,0)</f>
        <v>0</v>
      </c>
      <c r="F22">
        <f t="shared" si="1"/>
        <v>0</v>
      </c>
    </row>
    <row r="23" spans="3:6" x14ac:dyDescent="0.4">
      <c r="C23">
        <f t="shared" si="2"/>
        <v>-6</v>
      </c>
      <c r="D23">
        <f t="shared" si="0"/>
        <v>0</v>
      </c>
      <c r="E23">
        <f>IF(D23&gt;0,Rekentool!$D$58,0)</f>
        <v>0</v>
      </c>
      <c r="F23">
        <f t="shared" si="1"/>
        <v>0</v>
      </c>
    </row>
    <row r="24" spans="3:6" x14ac:dyDescent="0.4">
      <c r="C24">
        <f t="shared" si="2"/>
        <v>-7</v>
      </c>
      <c r="D24">
        <f t="shared" si="0"/>
        <v>0</v>
      </c>
      <c r="E24">
        <f>IF(D24&gt;0,Rekentool!$D$58,0)</f>
        <v>0</v>
      </c>
      <c r="F24">
        <f t="shared" si="1"/>
        <v>0</v>
      </c>
    </row>
    <row r="25" spans="3:6" x14ac:dyDescent="0.4">
      <c r="C25">
        <f t="shared" si="2"/>
        <v>-8</v>
      </c>
      <c r="D25">
        <f t="shared" si="0"/>
        <v>0</v>
      </c>
      <c r="E25">
        <f>IF(D25&gt;0,Rekentool!$D$58,0)</f>
        <v>0</v>
      </c>
      <c r="F25">
        <f t="shared" si="1"/>
        <v>0</v>
      </c>
    </row>
    <row r="26" spans="3:6" x14ac:dyDescent="0.4">
      <c r="C26">
        <f t="shared" si="2"/>
        <v>-9</v>
      </c>
      <c r="D26">
        <f t="shared" si="0"/>
        <v>0</v>
      </c>
      <c r="E26">
        <f>IF(D26&gt;0,Rekentool!$D$58,0)</f>
        <v>0</v>
      </c>
      <c r="F26">
        <f t="shared" si="1"/>
        <v>0</v>
      </c>
    </row>
    <row r="27" spans="3:6" x14ac:dyDescent="0.4">
      <c r="C27">
        <f t="shared" si="2"/>
        <v>-10</v>
      </c>
      <c r="D27">
        <f t="shared" si="0"/>
        <v>0</v>
      </c>
      <c r="E27">
        <f>IF(D27&gt;0,Rekentool!$D$58,0)</f>
        <v>0</v>
      </c>
      <c r="F27">
        <f t="shared" si="1"/>
        <v>0</v>
      </c>
    </row>
    <row r="28" spans="3:6" x14ac:dyDescent="0.4">
      <c r="C28">
        <f t="shared" si="2"/>
        <v>-11</v>
      </c>
      <c r="D28">
        <f t="shared" si="0"/>
        <v>0</v>
      </c>
      <c r="E28">
        <f>IF(D28&gt;0,Rekentool!$D$58,0)</f>
        <v>0</v>
      </c>
      <c r="F28">
        <f t="shared" si="1"/>
        <v>0</v>
      </c>
    </row>
    <row r="29" spans="3:6" x14ac:dyDescent="0.4">
      <c r="C29">
        <f t="shared" si="2"/>
        <v>-12</v>
      </c>
      <c r="D29">
        <f t="shared" si="0"/>
        <v>0</v>
      </c>
      <c r="E29">
        <f>IF(D29&gt;0,Rekentool!$D$58,0)</f>
        <v>0</v>
      </c>
      <c r="F29">
        <f t="shared" si="1"/>
        <v>0</v>
      </c>
    </row>
    <row r="30" spans="3:6" x14ac:dyDescent="0.4">
      <c r="C30">
        <f t="shared" si="2"/>
        <v>-13</v>
      </c>
      <c r="D30">
        <f t="shared" si="0"/>
        <v>0</v>
      </c>
      <c r="E30">
        <f>IF(D30&gt;0,Rekentool!$D$58,0)</f>
        <v>0</v>
      </c>
      <c r="F30">
        <f t="shared" si="1"/>
        <v>0</v>
      </c>
    </row>
    <row r="31" spans="3:6" x14ac:dyDescent="0.4">
      <c r="C31">
        <f t="shared" si="2"/>
        <v>-14</v>
      </c>
      <c r="D31">
        <f t="shared" si="0"/>
        <v>0</v>
      </c>
      <c r="E31">
        <f>IF(D31&gt;0,Rekentool!$D$58,0)</f>
        <v>0</v>
      </c>
      <c r="F31">
        <f t="shared" si="1"/>
        <v>0</v>
      </c>
    </row>
    <row r="32" spans="3:6" x14ac:dyDescent="0.4">
      <c r="C32">
        <f t="shared" si="2"/>
        <v>-15</v>
      </c>
      <c r="D32">
        <f t="shared" si="0"/>
        <v>0</v>
      </c>
      <c r="E32">
        <f>IF(D32&gt;0,Rekentool!$D$58,0)</f>
        <v>0</v>
      </c>
      <c r="F32">
        <f t="shared" si="1"/>
        <v>0</v>
      </c>
    </row>
    <row r="33" spans="3:6" x14ac:dyDescent="0.4">
      <c r="C33">
        <f t="shared" si="2"/>
        <v>-16</v>
      </c>
      <c r="D33">
        <f t="shared" si="0"/>
        <v>0</v>
      </c>
      <c r="E33">
        <f>IF(D33&gt;0,Rekentool!$D$58,0)</f>
        <v>0</v>
      </c>
      <c r="F33">
        <f t="shared" si="1"/>
        <v>0</v>
      </c>
    </row>
    <row r="34" spans="3:6" x14ac:dyDescent="0.4">
      <c r="C34">
        <f t="shared" si="2"/>
        <v>-17</v>
      </c>
      <c r="D34">
        <f t="shared" si="0"/>
        <v>0</v>
      </c>
      <c r="E34">
        <f>IF(D34&gt;0,Rekentool!$D$58,0)</f>
        <v>0</v>
      </c>
      <c r="F34">
        <f t="shared" si="1"/>
        <v>0</v>
      </c>
    </row>
    <row r="35" spans="3:6" x14ac:dyDescent="0.4">
      <c r="C35">
        <f t="shared" si="2"/>
        <v>-18</v>
      </c>
      <c r="D35">
        <f t="shared" si="0"/>
        <v>0</v>
      </c>
      <c r="E35">
        <f>IF(D35&gt;0,Rekentool!$D$58,0)</f>
        <v>0</v>
      </c>
      <c r="F35">
        <f t="shared" si="1"/>
        <v>0</v>
      </c>
    </row>
    <row r="36" spans="3:6" x14ac:dyDescent="0.4">
      <c r="C36">
        <f t="shared" si="2"/>
        <v>-19</v>
      </c>
      <c r="D36">
        <f t="shared" si="0"/>
        <v>0</v>
      </c>
      <c r="E36">
        <f>IF(D36&gt;0,Rekentool!$D$58,0)</f>
        <v>0</v>
      </c>
      <c r="F36">
        <f t="shared" si="1"/>
        <v>0</v>
      </c>
    </row>
    <row r="37" spans="3:6" x14ac:dyDescent="0.4">
      <c r="C37">
        <f t="shared" si="2"/>
        <v>-20</v>
      </c>
      <c r="D37">
        <f t="shared" si="0"/>
        <v>0</v>
      </c>
      <c r="E37">
        <f>IF(D37&gt;0,Rekentool!$D$58,0)</f>
        <v>0</v>
      </c>
      <c r="F37">
        <f t="shared" si="1"/>
        <v>0</v>
      </c>
    </row>
    <row r="38" spans="3:6" x14ac:dyDescent="0.4">
      <c r="C38">
        <f t="shared" si="2"/>
        <v>-21</v>
      </c>
      <c r="D38">
        <f t="shared" si="0"/>
        <v>0</v>
      </c>
      <c r="E38">
        <f>IF(D38&gt;0,Rekentool!$D$58,0)</f>
        <v>0</v>
      </c>
      <c r="F38">
        <f t="shared" si="1"/>
        <v>0</v>
      </c>
    </row>
    <row r="39" spans="3:6" x14ac:dyDescent="0.4">
      <c r="C39">
        <f t="shared" si="2"/>
        <v>-22</v>
      </c>
      <c r="D39">
        <f t="shared" si="0"/>
        <v>0</v>
      </c>
      <c r="E39">
        <f>IF(D39&gt;0,Rekentool!$D$58,0)</f>
        <v>0</v>
      </c>
      <c r="F39">
        <f t="shared" si="1"/>
        <v>0</v>
      </c>
    </row>
    <row r="40" spans="3:6" x14ac:dyDescent="0.4">
      <c r="C40">
        <f t="shared" si="2"/>
        <v>-23</v>
      </c>
      <c r="D40">
        <f t="shared" si="0"/>
        <v>0</v>
      </c>
      <c r="E40">
        <f>IF(D40&gt;0,Rekentool!$D$58,0)</f>
        <v>0</v>
      </c>
      <c r="F40">
        <f t="shared" si="1"/>
        <v>0</v>
      </c>
    </row>
    <row r="41" spans="3:6" x14ac:dyDescent="0.4">
      <c r="C41">
        <f t="shared" si="2"/>
        <v>-24</v>
      </c>
      <c r="D41">
        <f t="shared" si="0"/>
        <v>0</v>
      </c>
      <c r="E41">
        <f>IF(D41&gt;0,Rekentool!$D$58,0)</f>
        <v>0</v>
      </c>
      <c r="F41">
        <f t="shared" si="1"/>
        <v>0</v>
      </c>
    </row>
    <row r="42" spans="3:6" x14ac:dyDescent="0.4">
      <c r="C42">
        <f t="shared" si="2"/>
        <v>-25</v>
      </c>
      <c r="D42">
        <f t="shared" si="0"/>
        <v>0</v>
      </c>
      <c r="E42">
        <f>IF(D42&gt;0,Rekentool!$D$58,0)</f>
        <v>0</v>
      </c>
      <c r="F42">
        <f t="shared" si="1"/>
        <v>0</v>
      </c>
    </row>
    <row r="43" spans="3:6" x14ac:dyDescent="0.4">
      <c r="C43">
        <f t="shared" si="2"/>
        <v>-26</v>
      </c>
      <c r="D43">
        <f t="shared" si="0"/>
        <v>0</v>
      </c>
      <c r="E43">
        <f>IF(D43&gt;0,Rekentool!$D$58,0)</f>
        <v>0</v>
      </c>
      <c r="F43">
        <f t="shared" si="1"/>
        <v>0</v>
      </c>
    </row>
    <row r="44" spans="3:6" x14ac:dyDescent="0.4">
      <c r="C44">
        <f t="shared" si="2"/>
        <v>-27</v>
      </c>
      <c r="D44">
        <f t="shared" si="0"/>
        <v>0</v>
      </c>
      <c r="E44">
        <f>IF(D44&gt;0,Rekentool!$D$58,0)</f>
        <v>0</v>
      </c>
      <c r="F44">
        <f t="shared" si="1"/>
        <v>0</v>
      </c>
    </row>
    <row r="45" spans="3:6" x14ac:dyDescent="0.4">
      <c r="C45">
        <f t="shared" si="2"/>
        <v>-28</v>
      </c>
      <c r="D45">
        <f t="shared" si="0"/>
        <v>0</v>
      </c>
      <c r="E45">
        <f>IF(D45&gt;0,Rekentool!$D$58,0)</f>
        <v>0</v>
      </c>
      <c r="F45">
        <f t="shared" si="1"/>
        <v>0</v>
      </c>
    </row>
    <row r="46" spans="3:6" x14ac:dyDescent="0.4">
      <c r="C46">
        <f t="shared" si="2"/>
        <v>-29</v>
      </c>
      <c r="D46">
        <f t="shared" si="0"/>
        <v>0</v>
      </c>
      <c r="E46">
        <f>IF(D46&gt;0,Rekentool!$D$58,0)</f>
        <v>0</v>
      </c>
      <c r="F46">
        <f t="shared" si="1"/>
        <v>0</v>
      </c>
    </row>
    <row r="47" spans="3:6" x14ac:dyDescent="0.4">
      <c r="C47">
        <f t="shared" si="2"/>
        <v>-30</v>
      </c>
      <c r="D47">
        <f t="shared" si="0"/>
        <v>0</v>
      </c>
      <c r="E47">
        <f>IF(D47&gt;0,Rekentool!$D$58,0)</f>
        <v>0</v>
      </c>
      <c r="F47">
        <f t="shared" si="1"/>
        <v>0</v>
      </c>
    </row>
    <row r="48" spans="3:6" x14ac:dyDescent="0.4">
      <c r="C48">
        <f t="shared" si="2"/>
        <v>-31</v>
      </c>
      <c r="D48">
        <f t="shared" si="0"/>
        <v>0</v>
      </c>
      <c r="E48">
        <f>IF(D48&gt;0,Rekentool!$D$58,0)</f>
        <v>0</v>
      </c>
      <c r="F48">
        <f t="shared" si="1"/>
        <v>0</v>
      </c>
    </row>
    <row r="49" spans="3:6" x14ac:dyDescent="0.4">
      <c r="C49">
        <f t="shared" si="2"/>
        <v>-32</v>
      </c>
      <c r="D49">
        <f t="shared" si="0"/>
        <v>0</v>
      </c>
      <c r="E49">
        <f>IF(D49&gt;0,Rekentool!$D$58,0)</f>
        <v>0</v>
      </c>
      <c r="F49">
        <f t="shared" si="1"/>
        <v>0</v>
      </c>
    </row>
    <row r="50" spans="3:6" x14ac:dyDescent="0.4">
      <c r="C50">
        <f t="shared" si="2"/>
        <v>-33</v>
      </c>
      <c r="D50">
        <f t="shared" si="0"/>
        <v>0</v>
      </c>
      <c r="E50">
        <f>IF(D50&gt;0,Rekentool!$D$58,0)</f>
        <v>0</v>
      </c>
      <c r="F50">
        <f t="shared" si="1"/>
        <v>0</v>
      </c>
    </row>
    <row r="51" spans="3:6" x14ac:dyDescent="0.4">
      <c r="C51">
        <f t="shared" si="2"/>
        <v>-34</v>
      </c>
      <c r="D51">
        <f t="shared" si="0"/>
        <v>0</v>
      </c>
      <c r="E51">
        <f>IF(D51&gt;0,Rekentool!$D$58,0)</f>
        <v>0</v>
      </c>
      <c r="F51">
        <f t="shared" si="1"/>
        <v>0</v>
      </c>
    </row>
    <row r="52" spans="3:6" x14ac:dyDescent="0.4">
      <c r="C52">
        <f t="shared" si="2"/>
        <v>-35</v>
      </c>
      <c r="D52">
        <f t="shared" si="0"/>
        <v>0</v>
      </c>
      <c r="E52">
        <f>IF(D52&gt;0,Rekentool!$D$58,0)</f>
        <v>0</v>
      </c>
      <c r="F52">
        <f t="shared" si="1"/>
        <v>0</v>
      </c>
    </row>
    <row r="53" spans="3:6" x14ac:dyDescent="0.4">
      <c r="C53">
        <f t="shared" si="2"/>
        <v>-36</v>
      </c>
      <c r="D53">
        <f t="shared" si="0"/>
        <v>0</v>
      </c>
      <c r="E53">
        <f>IF(D53&gt;0,Rekentool!$D$58,0)</f>
        <v>0</v>
      </c>
      <c r="F53">
        <f t="shared" si="1"/>
        <v>0</v>
      </c>
    </row>
    <row r="54" spans="3:6" x14ac:dyDescent="0.4">
      <c r="C54">
        <f t="shared" si="2"/>
        <v>-37</v>
      </c>
      <c r="D54">
        <f t="shared" si="0"/>
        <v>0</v>
      </c>
      <c r="E54">
        <f>IF(D54&gt;0,Rekentool!$D$58,0)</f>
        <v>0</v>
      </c>
      <c r="F54">
        <f t="shared" si="1"/>
        <v>0</v>
      </c>
    </row>
    <row r="55" spans="3:6" x14ac:dyDescent="0.4">
      <c r="C55">
        <f t="shared" si="2"/>
        <v>-38</v>
      </c>
      <c r="D55">
        <f t="shared" si="0"/>
        <v>0</v>
      </c>
      <c r="E55">
        <f>IF(D55&gt;0,Rekentool!$D$58,0)</f>
        <v>0</v>
      </c>
      <c r="F55">
        <f t="shared" si="1"/>
        <v>0</v>
      </c>
    </row>
    <row r="56" spans="3:6" x14ac:dyDescent="0.4">
      <c r="C56">
        <f t="shared" si="2"/>
        <v>-39</v>
      </c>
      <c r="D56">
        <f t="shared" si="0"/>
        <v>0</v>
      </c>
      <c r="E56">
        <f>IF(D56&gt;0,Rekentool!$D$58,0)</f>
        <v>0</v>
      </c>
      <c r="F56">
        <f t="shared" si="1"/>
        <v>0</v>
      </c>
    </row>
    <row r="57" spans="3:6" x14ac:dyDescent="0.4">
      <c r="C57">
        <f t="shared" si="2"/>
        <v>-40</v>
      </c>
      <c r="D57">
        <f t="shared" si="0"/>
        <v>0</v>
      </c>
      <c r="E57">
        <f>IF(D57&gt;0,Rekentool!$D$58,0)</f>
        <v>0</v>
      </c>
      <c r="F57">
        <f t="shared" si="1"/>
        <v>0</v>
      </c>
    </row>
    <row r="58" spans="3:6" x14ac:dyDescent="0.4">
      <c r="C58">
        <f t="shared" si="2"/>
        <v>-41</v>
      </c>
      <c r="D58">
        <f t="shared" si="0"/>
        <v>0</v>
      </c>
      <c r="E58">
        <f>IF(D58&gt;0,Rekentool!$D$58,0)</f>
        <v>0</v>
      </c>
      <c r="F58">
        <f t="shared" si="1"/>
        <v>0</v>
      </c>
    </row>
    <row r="59" spans="3:6" x14ac:dyDescent="0.4">
      <c r="C59">
        <f t="shared" si="2"/>
        <v>-42</v>
      </c>
      <c r="D59">
        <f t="shared" si="0"/>
        <v>0</v>
      </c>
      <c r="E59">
        <f>IF(D59&gt;0,Rekentool!$D$58,0)</f>
        <v>0</v>
      </c>
      <c r="F59">
        <f t="shared" si="1"/>
        <v>0</v>
      </c>
    </row>
    <row r="60" spans="3:6" x14ac:dyDescent="0.4">
      <c r="C60">
        <f t="shared" si="2"/>
        <v>-43</v>
      </c>
      <c r="D60">
        <f t="shared" si="0"/>
        <v>0</v>
      </c>
      <c r="E60">
        <f>IF(D60&gt;0,Rekentool!$D$58,0)</f>
        <v>0</v>
      </c>
      <c r="F60">
        <f t="shared" si="1"/>
        <v>0</v>
      </c>
    </row>
    <row r="61" spans="3:6" x14ac:dyDescent="0.4">
      <c r="C61">
        <f t="shared" si="2"/>
        <v>-44</v>
      </c>
      <c r="D61">
        <f t="shared" si="0"/>
        <v>0</v>
      </c>
      <c r="E61">
        <f>IF(D61&gt;0,Rekentool!$D$58,0)</f>
        <v>0</v>
      </c>
      <c r="F61">
        <f t="shared" si="1"/>
        <v>0</v>
      </c>
    </row>
    <row r="62" spans="3:6" x14ac:dyDescent="0.4">
      <c r="C62">
        <f t="shared" si="2"/>
        <v>-45</v>
      </c>
      <c r="D62">
        <f t="shared" si="0"/>
        <v>0</v>
      </c>
      <c r="E62">
        <f>IF(D62&gt;0,Rekentool!$D$58,0)</f>
        <v>0</v>
      </c>
      <c r="F62">
        <f t="shared" si="1"/>
        <v>0</v>
      </c>
    </row>
    <row r="63" spans="3:6" x14ac:dyDescent="0.4">
      <c r="C63">
        <f t="shared" si="2"/>
        <v>-46</v>
      </c>
      <c r="D63">
        <f t="shared" si="0"/>
        <v>0</v>
      </c>
      <c r="E63">
        <f>IF(D63&gt;0,Rekentool!$D$58,0)</f>
        <v>0</v>
      </c>
      <c r="F63">
        <f t="shared" si="1"/>
        <v>0</v>
      </c>
    </row>
    <row r="64" spans="3:6" x14ac:dyDescent="0.4">
      <c r="C64">
        <f t="shared" si="2"/>
        <v>-47</v>
      </c>
      <c r="D64">
        <f t="shared" si="0"/>
        <v>0</v>
      </c>
      <c r="E64">
        <f>IF(D64&gt;0,Rekentool!$D$58,0)</f>
        <v>0</v>
      </c>
      <c r="F64">
        <f t="shared" si="1"/>
        <v>0</v>
      </c>
    </row>
    <row r="65" spans="3:6" x14ac:dyDescent="0.4">
      <c r="C65">
        <f t="shared" si="2"/>
        <v>-48</v>
      </c>
      <c r="D65">
        <f t="shared" si="0"/>
        <v>0</v>
      </c>
      <c r="E65">
        <f>IF(D65&gt;0,Rekentool!$D$58,0)</f>
        <v>0</v>
      </c>
      <c r="F65">
        <f t="shared" si="1"/>
        <v>0</v>
      </c>
    </row>
    <row r="66" spans="3:6" x14ac:dyDescent="0.4">
      <c r="C66">
        <f t="shared" si="2"/>
        <v>-49</v>
      </c>
      <c r="D66">
        <f t="shared" si="0"/>
        <v>0</v>
      </c>
      <c r="E66">
        <f>IF(D66&gt;0,Rekentool!$D$58,0)</f>
        <v>0</v>
      </c>
      <c r="F66">
        <f t="shared" si="1"/>
        <v>0</v>
      </c>
    </row>
    <row r="67" spans="3:6" x14ac:dyDescent="0.4">
      <c r="C67">
        <f t="shared" si="2"/>
        <v>-50</v>
      </c>
      <c r="D67">
        <f t="shared" si="0"/>
        <v>0</v>
      </c>
      <c r="E67">
        <f>IF(D67&gt;0,Rekentool!$D$58,0)</f>
        <v>0</v>
      </c>
      <c r="F67">
        <f t="shared" si="1"/>
        <v>0</v>
      </c>
    </row>
    <row r="68" spans="3:6" x14ac:dyDescent="0.4">
      <c r="C68">
        <f t="shared" si="2"/>
        <v>-51</v>
      </c>
      <c r="D68">
        <f t="shared" si="0"/>
        <v>0</v>
      </c>
      <c r="E68">
        <f>IF(D68&gt;0,Rekentool!$D$58,0)</f>
        <v>0</v>
      </c>
      <c r="F68">
        <f t="shared" si="1"/>
        <v>0</v>
      </c>
    </row>
    <row r="69" spans="3:6" x14ac:dyDescent="0.4">
      <c r="C69">
        <f t="shared" si="2"/>
        <v>-52</v>
      </c>
      <c r="D69">
        <f t="shared" si="0"/>
        <v>0</v>
      </c>
      <c r="E69">
        <f>IF(D69&gt;0,Rekentool!$D$58,0)</f>
        <v>0</v>
      </c>
      <c r="F69">
        <f t="shared" si="1"/>
        <v>0</v>
      </c>
    </row>
    <row r="70" spans="3:6" x14ac:dyDescent="0.4">
      <c r="C70">
        <f t="shared" si="2"/>
        <v>-53</v>
      </c>
      <c r="D70">
        <f t="shared" si="0"/>
        <v>0</v>
      </c>
      <c r="E70">
        <f>IF(D70&gt;0,Rekentool!$D$58,0)</f>
        <v>0</v>
      </c>
      <c r="F70">
        <f t="shared" si="1"/>
        <v>0</v>
      </c>
    </row>
    <row r="71" spans="3:6" x14ac:dyDescent="0.4">
      <c r="C71">
        <f t="shared" si="2"/>
        <v>-54</v>
      </c>
      <c r="D71">
        <f t="shared" si="0"/>
        <v>0</v>
      </c>
      <c r="E71">
        <f>IF(D71&gt;0,Rekentool!$D$58,0)</f>
        <v>0</v>
      </c>
      <c r="F71">
        <f t="shared" si="1"/>
        <v>0</v>
      </c>
    </row>
    <row r="72" spans="3:6" x14ac:dyDescent="0.4">
      <c r="C72">
        <f t="shared" si="2"/>
        <v>-55</v>
      </c>
      <c r="D72">
        <f t="shared" ref="D72:D112" si="3">IF(C72&gt;=0,C72,0)</f>
        <v>0</v>
      </c>
      <c r="E72">
        <f>IF(D72&gt;0,Rekentool!$D$58,0)</f>
        <v>0</v>
      </c>
      <c r="F72">
        <f t="shared" ref="F72:F112" si="4">E72*D72*$F$3</f>
        <v>0</v>
      </c>
    </row>
    <row r="73" spans="3:6" x14ac:dyDescent="0.4">
      <c r="C73">
        <f t="shared" ref="C73:C112" si="5">C72-1</f>
        <v>-56</v>
      </c>
      <c r="D73">
        <f t="shared" si="3"/>
        <v>0</v>
      </c>
      <c r="E73">
        <f>IF(D73&gt;0,Rekentool!$D$58,0)</f>
        <v>0</v>
      </c>
      <c r="F73">
        <f t="shared" si="4"/>
        <v>0</v>
      </c>
    </row>
    <row r="74" spans="3:6" x14ac:dyDescent="0.4">
      <c r="C74">
        <f t="shared" si="5"/>
        <v>-57</v>
      </c>
      <c r="D74">
        <f t="shared" si="3"/>
        <v>0</v>
      </c>
      <c r="E74">
        <f>IF(D74&gt;0,Rekentool!$D$58,0)</f>
        <v>0</v>
      </c>
      <c r="F74">
        <f t="shared" si="4"/>
        <v>0</v>
      </c>
    </row>
    <row r="75" spans="3:6" x14ac:dyDescent="0.4">
      <c r="C75">
        <f t="shared" si="5"/>
        <v>-58</v>
      </c>
      <c r="D75">
        <f t="shared" si="3"/>
        <v>0</v>
      </c>
      <c r="E75">
        <f>IF(D75&gt;0,Rekentool!$D$58,0)</f>
        <v>0</v>
      </c>
      <c r="F75">
        <f t="shared" si="4"/>
        <v>0</v>
      </c>
    </row>
    <row r="76" spans="3:6" x14ac:dyDescent="0.4">
      <c r="C76">
        <f t="shared" si="5"/>
        <v>-59</v>
      </c>
      <c r="D76">
        <f t="shared" si="3"/>
        <v>0</v>
      </c>
      <c r="E76">
        <f>IF(D76&gt;0,Rekentool!$D$58,0)</f>
        <v>0</v>
      </c>
      <c r="F76">
        <f t="shared" si="4"/>
        <v>0</v>
      </c>
    </row>
    <row r="77" spans="3:6" x14ac:dyDescent="0.4">
      <c r="C77">
        <f t="shared" si="5"/>
        <v>-60</v>
      </c>
      <c r="D77">
        <f t="shared" si="3"/>
        <v>0</v>
      </c>
      <c r="E77">
        <f>IF(D77&gt;0,Rekentool!$D$58,0)</f>
        <v>0</v>
      </c>
      <c r="F77">
        <f t="shared" si="4"/>
        <v>0</v>
      </c>
    </row>
    <row r="78" spans="3:6" x14ac:dyDescent="0.4">
      <c r="C78">
        <f t="shared" si="5"/>
        <v>-61</v>
      </c>
      <c r="D78">
        <f t="shared" si="3"/>
        <v>0</v>
      </c>
      <c r="E78">
        <f>IF(D78&gt;0,Rekentool!$D$58,0)</f>
        <v>0</v>
      </c>
      <c r="F78">
        <f t="shared" si="4"/>
        <v>0</v>
      </c>
    </row>
    <row r="79" spans="3:6" x14ac:dyDescent="0.4">
      <c r="C79">
        <f t="shared" si="5"/>
        <v>-62</v>
      </c>
      <c r="D79">
        <f t="shared" si="3"/>
        <v>0</v>
      </c>
      <c r="E79">
        <f>IF(D79&gt;0,Rekentool!$D$58,0)</f>
        <v>0</v>
      </c>
      <c r="F79">
        <f t="shared" si="4"/>
        <v>0</v>
      </c>
    </row>
    <row r="80" spans="3:6" x14ac:dyDescent="0.4">
      <c r="C80">
        <f t="shared" si="5"/>
        <v>-63</v>
      </c>
      <c r="D80">
        <f t="shared" si="3"/>
        <v>0</v>
      </c>
      <c r="E80">
        <f>IF(D80&gt;0,Rekentool!$D$58,0)</f>
        <v>0</v>
      </c>
      <c r="F80">
        <f t="shared" si="4"/>
        <v>0</v>
      </c>
    </row>
    <row r="81" spans="3:6" x14ac:dyDescent="0.4">
      <c r="C81">
        <f t="shared" si="5"/>
        <v>-64</v>
      </c>
      <c r="D81">
        <f t="shared" si="3"/>
        <v>0</v>
      </c>
      <c r="E81">
        <f>IF(D81&gt;0,Rekentool!$D$58,0)</f>
        <v>0</v>
      </c>
      <c r="F81">
        <f t="shared" si="4"/>
        <v>0</v>
      </c>
    </row>
    <row r="82" spans="3:6" x14ac:dyDescent="0.4">
      <c r="C82">
        <f t="shared" si="5"/>
        <v>-65</v>
      </c>
      <c r="D82">
        <f t="shared" si="3"/>
        <v>0</v>
      </c>
      <c r="E82">
        <f>IF(D82&gt;0,Rekentool!$D$58,0)</f>
        <v>0</v>
      </c>
      <c r="F82">
        <f t="shared" si="4"/>
        <v>0</v>
      </c>
    </row>
    <row r="83" spans="3:6" x14ac:dyDescent="0.4">
      <c r="C83">
        <f t="shared" si="5"/>
        <v>-66</v>
      </c>
      <c r="D83">
        <f t="shared" si="3"/>
        <v>0</v>
      </c>
      <c r="E83">
        <f>IF(D83&gt;0,Rekentool!$D$58,0)</f>
        <v>0</v>
      </c>
      <c r="F83">
        <f t="shared" si="4"/>
        <v>0</v>
      </c>
    </row>
    <row r="84" spans="3:6" x14ac:dyDescent="0.4">
      <c r="C84">
        <f t="shared" si="5"/>
        <v>-67</v>
      </c>
      <c r="D84">
        <f t="shared" si="3"/>
        <v>0</v>
      </c>
      <c r="E84">
        <f>IF(D84&gt;0,Rekentool!$D$58,0)</f>
        <v>0</v>
      </c>
      <c r="F84">
        <f t="shared" si="4"/>
        <v>0</v>
      </c>
    </row>
    <row r="85" spans="3:6" x14ac:dyDescent="0.4">
      <c r="C85">
        <f t="shared" si="5"/>
        <v>-68</v>
      </c>
      <c r="D85">
        <f t="shared" si="3"/>
        <v>0</v>
      </c>
      <c r="E85">
        <f>IF(D85&gt;0,Rekentool!$D$58,0)</f>
        <v>0</v>
      </c>
      <c r="F85">
        <f t="shared" si="4"/>
        <v>0</v>
      </c>
    </row>
    <row r="86" spans="3:6" x14ac:dyDescent="0.4">
      <c r="C86">
        <f t="shared" si="5"/>
        <v>-69</v>
      </c>
      <c r="D86">
        <f t="shared" si="3"/>
        <v>0</v>
      </c>
      <c r="E86">
        <f>IF(D86&gt;0,Rekentool!$D$58,0)</f>
        <v>0</v>
      </c>
      <c r="F86">
        <f t="shared" si="4"/>
        <v>0</v>
      </c>
    </row>
    <row r="87" spans="3:6" x14ac:dyDescent="0.4">
      <c r="C87">
        <f t="shared" si="5"/>
        <v>-70</v>
      </c>
      <c r="D87">
        <f t="shared" si="3"/>
        <v>0</v>
      </c>
      <c r="E87">
        <f>IF(D87&gt;0,Rekentool!$D$58,0)</f>
        <v>0</v>
      </c>
      <c r="F87">
        <f t="shared" si="4"/>
        <v>0</v>
      </c>
    </row>
    <row r="88" spans="3:6" x14ac:dyDescent="0.4">
      <c r="C88">
        <f t="shared" si="5"/>
        <v>-71</v>
      </c>
      <c r="D88">
        <f t="shared" si="3"/>
        <v>0</v>
      </c>
      <c r="E88">
        <f>IF(D88&gt;0,Rekentool!$D$58,0)</f>
        <v>0</v>
      </c>
      <c r="F88">
        <f t="shared" si="4"/>
        <v>0</v>
      </c>
    </row>
    <row r="89" spans="3:6" x14ac:dyDescent="0.4">
      <c r="C89">
        <f t="shared" si="5"/>
        <v>-72</v>
      </c>
      <c r="D89">
        <f t="shared" si="3"/>
        <v>0</v>
      </c>
      <c r="E89">
        <f>IF(D89&gt;0,Rekentool!$D$58,0)</f>
        <v>0</v>
      </c>
      <c r="F89">
        <f t="shared" si="4"/>
        <v>0</v>
      </c>
    </row>
    <row r="90" spans="3:6" x14ac:dyDescent="0.4">
      <c r="C90">
        <f t="shared" si="5"/>
        <v>-73</v>
      </c>
      <c r="D90">
        <f t="shared" si="3"/>
        <v>0</v>
      </c>
      <c r="E90">
        <f>IF(D90&gt;0,Rekentool!$D$58,0)</f>
        <v>0</v>
      </c>
      <c r="F90">
        <f t="shared" si="4"/>
        <v>0</v>
      </c>
    </row>
    <row r="91" spans="3:6" x14ac:dyDescent="0.4">
      <c r="C91">
        <f t="shared" si="5"/>
        <v>-74</v>
      </c>
      <c r="D91">
        <f t="shared" si="3"/>
        <v>0</v>
      </c>
      <c r="E91">
        <f>IF(D91&gt;0,Rekentool!$D$58,0)</f>
        <v>0</v>
      </c>
      <c r="F91">
        <f t="shared" si="4"/>
        <v>0</v>
      </c>
    </row>
    <row r="92" spans="3:6" x14ac:dyDescent="0.4">
      <c r="C92">
        <f t="shared" si="5"/>
        <v>-75</v>
      </c>
      <c r="D92">
        <f t="shared" si="3"/>
        <v>0</v>
      </c>
      <c r="E92">
        <f>IF(D92&gt;0,Rekentool!$D$58,0)</f>
        <v>0</v>
      </c>
      <c r="F92">
        <f t="shared" si="4"/>
        <v>0</v>
      </c>
    </row>
    <row r="93" spans="3:6" x14ac:dyDescent="0.4">
      <c r="C93">
        <f t="shared" si="5"/>
        <v>-76</v>
      </c>
      <c r="D93">
        <f t="shared" si="3"/>
        <v>0</v>
      </c>
      <c r="E93">
        <f>IF(D93&gt;0,Rekentool!$D$58,0)</f>
        <v>0</v>
      </c>
      <c r="F93">
        <f t="shared" si="4"/>
        <v>0</v>
      </c>
    </row>
    <row r="94" spans="3:6" x14ac:dyDescent="0.4">
      <c r="C94">
        <f t="shared" si="5"/>
        <v>-77</v>
      </c>
      <c r="D94">
        <f t="shared" si="3"/>
        <v>0</v>
      </c>
      <c r="E94">
        <f>IF(D94&gt;0,Rekentool!$D$58,0)</f>
        <v>0</v>
      </c>
      <c r="F94">
        <f t="shared" si="4"/>
        <v>0</v>
      </c>
    </row>
    <row r="95" spans="3:6" x14ac:dyDescent="0.4">
      <c r="C95">
        <f t="shared" si="5"/>
        <v>-78</v>
      </c>
      <c r="D95">
        <f t="shared" si="3"/>
        <v>0</v>
      </c>
      <c r="E95">
        <f>IF(D95&gt;0,Rekentool!$D$58,0)</f>
        <v>0</v>
      </c>
      <c r="F95">
        <f t="shared" si="4"/>
        <v>0</v>
      </c>
    </row>
    <row r="96" spans="3:6" x14ac:dyDescent="0.4">
      <c r="C96">
        <f t="shared" si="5"/>
        <v>-79</v>
      </c>
      <c r="D96">
        <f t="shared" si="3"/>
        <v>0</v>
      </c>
      <c r="E96">
        <f>IF(D96&gt;0,Rekentool!$D$58,0)</f>
        <v>0</v>
      </c>
      <c r="F96">
        <f t="shared" si="4"/>
        <v>0</v>
      </c>
    </row>
    <row r="97" spans="3:6" x14ac:dyDescent="0.4">
      <c r="C97">
        <f t="shared" si="5"/>
        <v>-80</v>
      </c>
      <c r="D97">
        <f t="shared" si="3"/>
        <v>0</v>
      </c>
      <c r="E97">
        <f>IF(D97&gt;0,Rekentool!$D$58,0)</f>
        <v>0</v>
      </c>
      <c r="F97">
        <f t="shared" si="4"/>
        <v>0</v>
      </c>
    </row>
    <row r="98" spans="3:6" x14ac:dyDescent="0.4">
      <c r="C98">
        <f t="shared" si="5"/>
        <v>-81</v>
      </c>
      <c r="D98">
        <f t="shared" si="3"/>
        <v>0</v>
      </c>
      <c r="E98">
        <f>IF(D98&gt;0,Rekentool!$D$58,0)</f>
        <v>0</v>
      </c>
      <c r="F98">
        <f t="shared" si="4"/>
        <v>0</v>
      </c>
    </row>
    <row r="99" spans="3:6" x14ac:dyDescent="0.4">
      <c r="C99">
        <f t="shared" si="5"/>
        <v>-82</v>
      </c>
      <c r="D99">
        <f t="shared" si="3"/>
        <v>0</v>
      </c>
      <c r="E99">
        <f>IF(D99&gt;0,Rekentool!$D$58,0)</f>
        <v>0</v>
      </c>
      <c r="F99">
        <f t="shared" si="4"/>
        <v>0</v>
      </c>
    </row>
    <row r="100" spans="3:6" x14ac:dyDescent="0.4">
      <c r="C100">
        <f t="shared" si="5"/>
        <v>-83</v>
      </c>
      <c r="D100">
        <f t="shared" si="3"/>
        <v>0</v>
      </c>
      <c r="E100">
        <f>IF(D100&gt;0,Rekentool!$D$58,0)</f>
        <v>0</v>
      </c>
      <c r="F100">
        <f t="shared" si="4"/>
        <v>0</v>
      </c>
    </row>
    <row r="101" spans="3:6" x14ac:dyDescent="0.4">
      <c r="C101">
        <f t="shared" si="5"/>
        <v>-84</v>
      </c>
      <c r="D101">
        <f t="shared" si="3"/>
        <v>0</v>
      </c>
      <c r="E101">
        <f>IF(D101&gt;0,Rekentool!$D$58,0)</f>
        <v>0</v>
      </c>
      <c r="F101">
        <f t="shared" si="4"/>
        <v>0</v>
      </c>
    </row>
    <row r="102" spans="3:6" x14ac:dyDescent="0.4">
      <c r="C102">
        <f t="shared" si="5"/>
        <v>-85</v>
      </c>
      <c r="D102">
        <f t="shared" si="3"/>
        <v>0</v>
      </c>
      <c r="E102">
        <f>IF(D102&gt;0,Rekentool!$D$58,0)</f>
        <v>0</v>
      </c>
      <c r="F102">
        <f t="shared" si="4"/>
        <v>0</v>
      </c>
    </row>
    <row r="103" spans="3:6" x14ac:dyDescent="0.4">
      <c r="C103">
        <f t="shared" si="5"/>
        <v>-86</v>
      </c>
      <c r="D103">
        <f t="shared" si="3"/>
        <v>0</v>
      </c>
      <c r="E103">
        <f>IF(D103&gt;0,Rekentool!$D$58,0)</f>
        <v>0</v>
      </c>
      <c r="F103">
        <f t="shared" si="4"/>
        <v>0</v>
      </c>
    </row>
    <row r="104" spans="3:6" x14ac:dyDescent="0.4">
      <c r="C104">
        <f t="shared" si="5"/>
        <v>-87</v>
      </c>
      <c r="D104">
        <f t="shared" si="3"/>
        <v>0</v>
      </c>
      <c r="E104">
        <f>IF(D104&gt;0,Rekentool!$D$58,0)</f>
        <v>0</v>
      </c>
      <c r="F104">
        <f t="shared" si="4"/>
        <v>0</v>
      </c>
    </row>
    <row r="105" spans="3:6" x14ac:dyDescent="0.4">
      <c r="C105">
        <f t="shared" si="5"/>
        <v>-88</v>
      </c>
      <c r="D105">
        <f t="shared" si="3"/>
        <v>0</v>
      </c>
      <c r="E105">
        <f>IF(D105&gt;0,Rekentool!$D$58,0)</f>
        <v>0</v>
      </c>
      <c r="F105">
        <f t="shared" si="4"/>
        <v>0</v>
      </c>
    </row>
    <row r="106" spans="3:6" x14ac:dyDescent="0.4">
      <c r="C106">
        <f t="shared" si="5"/>
        <v>-89</v>
      </c>
      <c r="D106">
        <f t="shared" si="3"/>
        <v>0</v>
      </c>
      <c r="E106">
        <f>IF(D106&gt;0,Rekentool!$D$58,0)</f>
        <v>0</v>
      </c>
      <c r="F106">
        <f t="shared" si="4"/>
        <v>0</v>
      </c>
    </row>
    <row r="107" spans="3:6" x14ac:dyDescent="0.4">
      <c r="C107">
        <f t="shared" si="5"/>
        <v>-90</v>
      </c>
      <c r="D107">
        <f t="shared" si="3"/>
        <v>0</v>
      </c>
      <c r="E107">
        <f>IF(D107&gt;0,Rekentool!$D$58,0)</f>
        <v>0</v>
      </c>
      <c r="F107">
        <f t="shared" si="4"/>
        <v>0</v>
      </c>
    </row>
    <row r="108" spans="3:6" x14ac:dyDescent="0.4">
      <c r="C108">
        <f t="shared" si="5"/>
        <v>-91</v>
      </c>
      <c r="D108">
        <f t="shared" si="3"/>
        <v>0</v>
      </c>
      <c r="E108">
        <f>IF(D108&gt;0,Rekentool!$D$58,0)</f>
        <v>0</v>
      </c>
      <c r="F108">
        <f t="shared" si="4"/>
        <v>0</v>
      </c>
    </row>
    <row r="109" spans="3:6" x14ac:dyDescent="0.4">
      <c r="C109">
        <f t="shared" si="5"/>
        <v>-92</v>
      </c>
      <c r="D109">
        <f t="shared" si="3"/>
        <v>0</v>
      </c>
      <c r="E109">
        <f>IF(D109&gt;0,Rekentool!$D$58,0)</f>
        <v>0</v>
      </c>
      <c r="F109">
        <f t="shared" si="4"/>
        <v>0</v>
      </c>
    </row>
    <row r="110" spans="3:6" x14ac:dyDescent="0.4">
      <c r="C110">
        <f t="shared" si="5"/>
        <v>-93</v>
      </c>
      <c r="D110">
        <f t="shared" si="3"/>
        <v>0</v>
      </c>
      <c r="E110">
        <f>IF(D110&gt;0,Rekentool!$D$58,0)</f>
        <v>0</v>
      </c>
      <c r="F110">
        <f t="shared" si="4"/>
        <v>0</v>
      </c>
    </row>
    <row r="111" spans="3:6" x14ac:dyDescent="0.4">
      <c r="C111">
        <f t="shared" si="5"/>
        <v>-94</v>
      </c>
      <c r="D111">
        <f t="shared" si="3"/>
        <v>0</v>
      </c>
      <c r="E111">
        <f>IF(D111&gt;0,Rekentool!$D$58,0)</f>
        <v>0</v>
      </c>
      <c r="F111">
        <f t="shared" si="4"/>
        <v>0</v>
      </c>
    </row>
    <row r="112" spans="3:6" x14ac:dyDescent="0.4">
      <c r="C112">
        <f t="shared" si="5"/>
        <v>-95</v>
      </c>
      <c r="D112">
        <f t="shared" si="3"/>
        <v>0</v>
      </c>
      <c r="E112">
        <f>IF(D112&gt;0,Rekentool!$D$58,0)</f>
        <v>0</v>
      </c>
      <c r="F112">
        <f t="shared" si="4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F140-8501-47E2-B206-260CB4291328}">
  <dimension ref="B4:H17"/>
  <sheetViews>
    <sheetView zoomScale="145" zoomScaleNormal="145" workbookViewId="0">
      <selection activeCell="C23" sqref="C23"/>
    </sheetView>
  </sheetViews>
  <sheetFormatPr defaultRowHeight="14.6" x14ac:dyDescent="0.4"/>
  <cols>
    <col min="2" max="8" width="10.69140625" customWidth="1"/>
  </cols>
  <sheetData>
    <row r="4" spans="2:8" ht="23.6" x14ac:dyDescent="0.65">
      <c r="B4" s="44" t="s">
        <v>44</v>
      </c>
      <c r="C4" s="45"/>
    </row>
    <row r="12" spans="2:8" ht="15.9" x14ac:dyDescent="0.45">
      <c r="B12" s="42" t="s">
        <v>56</v>
      </c>
      <c r="C12" s="43"/>
      <c r="D12" s="43"/>
      <c r="F12" s="42" t="s">
        <v>57</v>
      </c>
      <c r="G12" s="43"/>
      <c r="H12" s="43"/>
    </row>
    <row r="14" spans="2:8" x14ac:dyDescent="0.4">
      <c r="B14" s="18" t="s">
        <v>35</v>
      </c>
      <c r="C14" s="18" t="s">
        <v>36</v>
      </c>
      <c r="D14" s="18" t="s">
        <v>37</v>
      </c>
      <c r="F14" s="18" t="s">
        <v>35</v>
      </c>
      <c r="G14" s="18" t="s">
        <v>36</v>
      </c>
      <c r="H14" s="18" t="s">
        <v>37</v>
      </c>
    </row>
    <row r="15" spans="2:8" x14ac:dyDescent="0.4">
      <c r="B15" s="15">
        <v>0</v>
      </c>
      <c r="C15" s="15">
        <v>25490</v>
      </c>
      <c r="D15" s="17">
        <v>0</v>
      </c>
      <c r="F15" s="15">
        <v>0</v>
      </c>
      <c r="G15" s="15">
        <v>6713</v>
      </c>
      <c r="H15" s="17">
        <v>0</v>
      </c>
    </row>
    <row r="16" spans="2:8" x14ac:dyDescent="0.4">
      <c r="B16" s="15">
        <v>25490</v>
      </c>
      <c r="C16" s="15">
        <f>B16+154197</f>
        <v>179687</v>
      </c>
      <c r="D16" s="17">
        <v>0.1</v>
      </c>
      <c r="F16" s="15">
        <f>G15</f>
        <v>6713</v>
      </c>
      <c r="G16" s="15">
        <f>F16+154197</f>
        <v>160910</v>
      </c>
      <c r="H16" s="17">
        <v>0.1</v>
      </c>
    </row>
    <row r="17" spans="2:8" x14ac:dyDescent="0.4">
      <c r="B17" s="15">
        <f>C16</f>
        <v>179687</v>
      </c>
      <c r="C17" s="15"/>
      <c r="D17" s="17">
        <v>0.2</v>
      </c>
      <c r="F17" s="15">
        <f>G16</f>
        <v>160910</v>
      </c>
      <c r="G17" s="15"/>
      <c r="H17" s="17">
        <v>0.2</v>
      </c>
    </row>
  </sheetData>
  <mergeCells count="3">
    <mergeCell ref="B4:C4"/>
    <mergeCell ref="B12:D12"/>
    <mergeCell ref="F12:H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0930-A506-4DA2-B2BE-4D9753B964AB}">
  <dimension ref="C6:P26"/>
  <sheetViews>
    <sheetView zoomScale="145" zoomScaleNormal="145" workbookViewId="0">
      <selection activeCell="F7" sqref="F7"/>
    </sheetView>
  </sheetViews>
  <sheetFormatPr defaultRowHeight="14.6" x14ac:dyDescent="0.4"/>
  <cols>
    <col min="7" max="7" width="11.3046875" bestFit="1" customWidth="1"/>
    <col min="8" max="8" width="10.15234375" bestFit="1" customWidth="1"/>
    <col min="15" max="16" width="9.69140625" bestFit="1" customWidth="1"/>
  </cols>
  <sheetData>
    <row r="6" spans="3:16" x14ac:dyDescent="0.4">
      <c r="D6" t="s">
        <v>58</v>
      </c>
      <c r="K6" t="s">
        <v>59</v>
      </c>
    </row>
    <row r="8" spans="3:16" x14ac:dyDescent="0.4">
      <c r="D8">
        <f>Rekentool!I19</f>
        <v>10000000</v>
      </c>
      <c r="K8" t="s">
        <v>60</v>
      </c>
      <c r="L8">
        <f>Rekentool!M19</f>
        <v>10000000</v>
      </c>
    </row>
    <row r="9" spans="3:16" x14ac:dyDescent="0.4">
      <c r="K9" t="s">
        <v>61</v>
      </c>
      <c r="L9">
        <f>Rekentool!D60</f>
        <v>0</v>
      </c>
    </row>
    <row r="11" spans="3:16" ht="15.9" x14ac:dyDescent="0.45">
      <c r="C11" s="42" t="s">
        <v>34</v>
      </c>
      <c r="D11" s="43"/>
      <c r="E11" s="43"/>
      <c r="K11" s="42" t="s">
        <v>34</v>
      </c>
      <c r="L11" s="43"/>
      <c r="M11" s="43"/>
    </row>
    <row r="13" spans="3:16" x14ac:dyDescent="0.4">
      <c r="C13" s="18" t="s">
        <v>35</v>
      </c>
      <c r="D13" s="18" t="s">
        <v>36</v>
      </c>
      <c r="E13" s="18" t="s">
        <v>37</v>
      </c>
      <c r="G13" s="2" t="s">
        <v>62</v>
      </c>
      <c r="H13" s="2" t="s">
        <v>63</v>
      </c>
      <c r="K13" s="18" t="s">
        <v>35</v>
      </c>
      <c r="L13" s="18" t="s">
        <v>36</v>
      </c>
      <c r="M13" s="18" t="s">
        <v>37</v>
      </c>
      <c r="O13" s="2" t="s">
        <v>62</v>
      </c>
      <c r="P13" s="2" t="s">
        <v>63</v>
      </c>
    </row>
    <row r="14" spans="3:16" x14ac:dyDescent="0.4">
      <c r="C14" s="15">
        <f t="shared" ref="C14:E16" si="0">K14</f>
        <v>0</v>
      </c>
      <c r="D14" s="15">
        <f t="shared" si="0"/>
        <v>26230</v>
      </c>
      <c r="E14" s="17">
        <f t="shared" si="0"/>
        <v>0</v>
      </c>
      <c r="G14" s="11">
        <f>IF(D8&lt;D14,D8,D14)</f>
        <v>26230</v>
      </c>
      <c r="H14" s="11">
        <f>G14*E14</f>
        <v>0</v>
      </c>
      <c r="K14" s="15">
        <f>Rekentool!G37</f>
        <v>0</v>
      </c>
      <c r="L14" s="15">
        <f>Rekentool!H37</f>
        <v>26230</v>
      </c>
      <c r="M14" s="17">
        <f>Rekentool!I37</f>
        <v>0</v>
      </c>
      <c r="O14" s="11">
        <f>IF(L8&lt;L14,L8,L14)</f>
        <v>26230</v>
      </c>
      <c r="P14" s="11">
        <f>O14*M14</f>
        <v>0</v>
      </c>
    </row>
    <row r="15" spans="3:16" x14ac:dyDescent="0.4">
      <c r="C15" s="15">
        <f t="shared" si="0"/>
        <v>26230</v>
      </c>
      <c r="D15" s="15">
        <f t="shared" si="0"/>
        <v>184899</v>
      </c>
      <c r="E15" s="17">
        <f t="shared" si="0"/>
        <v>0.1</v>
      </c>
      <c r="G15" s="11">
        <f>D8-G16-G14</f>
        <v>158669</v>
      </c>
      <c r="H15" s="11">
        <f>E15*G15</f>
        <v>15866.900000000001</v>
      </c>
      <c r="K15" s="15">
        <f>Rekentool!G38</f>
        <v>26230</v>
      </c>
      <c r="L15" s="15">
        <f>Rekentool!H38</f>
        <v>184899</v>
      </c>
      <c r="M15" s="17">
        <f>Rekentool!I38</f>
        <v>0.1</v>
      </c>
      <c r="O15" s="11">
        <f>L8-O16-O14</f>
        <v>158669</v>
      </c>
      <c r="P15" s="11">
        <f>M15*O15</f>
        <v>15866.900000000001</v>
      </c>
    </row>
    <row r="16" spans="3:16" x14ac:dyDescent="0.4">
      <c r="C16" s="15">
        <f t="shared" si="0"/>
        <v>184899</v>
      </c>
      <c r="D16" s="15">
        <f t="shared" si="0"/>
        <v>0</v>
      </c>
      <c r="E16" s="17">
        <f t="shared" si="0"/>
        <v>0.2</v>
      </c>
      <c r="G16" s="11">
        <f>IF(D8&lt;C16,0,D8-C16)</f>
        <v>9815101</v>
      </c>
      <c r="H16" s="11">
        <f>E16*G16</f>
        <v>1963020.2000000002</v>
      </c>
      <c r="K16" s="15">
        <f>Rekentool!G39</f>
        <v>184899</v>
      </c>
      <c r="L16" s="15">
        <f>Rekentool!H39</f>
        <v>0</v>
      </c>
      <c r="M16" s="17">
        <f>Rekentool!I39</f>
        <v>0.2</v>
      </c>
      <c r="O16" s="11">
        <f>IF(L8&lt;K16,0,L8-K16)</f>
        <v>9815101</v>
      </c>
      <c r="P16" s="11">
        <f>M16*O16</f>
        <v>1963020.2000000002</v>
      </c>
    </row>
    <row r="17" spans="7:16" x14ac:dyDescent="0.4">
      <c r="G17" s="11">
        <f>SUM(G14:G16)</f>
        <v>10000000</v>
      </c>
      <c r="H17" s="11">
        <f>SUM(H14:H16)</f>
        <v>1978887.1</v>
      </c>
      <c r="O17" s="11">
        <f>SUM(O14:O16)</f>
        <v>10000000</v>
      </c>
      <c r="P17" s="11">
        <f>SUM(P14:P16)</f>
        <v>1978887.1</v>
      </c>
    </row>
    <row r="19" spans="7:16" x14ac:dyDescent="0.4">
      <c r="G19" s="11"/>
    </row>
    <row r="20" spans="7:16" ht="15.9" x14ac:dyDescent="0.45">
      <c r="G20" s="11"/>
      <c r="K20" s="42" t="s">
        <v>64</v>
      </c>
      <c r="L20" s="43"/>
      <c r="M20" s="43"/>
    </row>
    <row r="22" spans="7:16" x14ac:dyDescent="0.4">
      <c r="K22" s="18" t="s">
        <v>35</v>
      </c>
      <c r="L22" s="18" t="s">
        <v>36</v>
      </c>
      <c r="M22" s="18" t="s">
        <v>37</v>
      </c>
      <c r="O22" s="2" t="s">
        <v>62</v>
      </c>
      <c r="P22" s="2" t="s">
        <v>63</v>
      </c>
    </row>
    <row r="23" spans="7:16" x14ac:dyDescent="0.4">
      <c r="K23" s="15">
        <f>Rekentool!G44</f>
        <v>0</v>
      </c>
      <c r="L23" s="15">
        <f>Rekentool!H44</f>
        <v>6908</v>
      </c>
      <c r="M23" s="17">
        <f>Rekentool!I44</f>
        <v>0</v>
      </c>
      <c r="O23" s="11">
        <f>IF(L9&lt;L23,L9,L23)</f>
        <v>0</v>
      </c>
      <c r="P23" s="11">
        <f>O23*M23</f>
        <v>0</v>
      </c>
    </row>
    <row r="24" spans="7:16" x14ac:dyDescent="0.4">
      <c r="K24" s="15">
        <f>Rekentool!G45</f>
        <v>6908</v>
      </c>
      <c r="L24" s="15">
        <f>Rekentool!H45</f>
        <v>165577</v>
      </c>
      <c r="M24" s="17">
        <f>Rekentool!I45</f>
        <v>0.1</v>
      </c>
      <c r="O24" s="11">
        <f>L9-O25-O23</f>
        <v>0</v>
      </c>
      <c r="P24" s="11">
        <f>M24*O24</f>
        <v>0</v>
      </c>
    </row>
    <row r="25" spans="7:16" x14ac:dyDescent="0.4">
      <c r="K25" s="15">
        <f>Rekentool!G46</f>
        <v>165577</v>
      </c>
      <c r="L25" s="15">
        <f>Rekentool!H46</f>
        <v>0</v>
      </c>
      <c r="M25" s="17">
        <f>Rekentool!I46</f>
        <v>0.2</v>
      </c>
      <c r="O25" s="11">
        <f>IF(L9&lt;K25,0,L9-K25)</f>
        <v>0</v>
      </c>
      <c r="P25" s="11">
        <f>M25*O25</f>
        <v>0</v>
      </c>
    </row>
    <row r="26" spans="7:16" x14ac:dyDescent="0.4">
      <c r="O26" s="11">
        <f>SUM(O23:O25)</f>
        <v>0</v>
      </c>
      <c r="P26" s="11">
        <f>SUM(P23:P25)</f>
        <v>0</v>
      </c>
    </row>
  </sheetData>
  <mergeCells count="3">
    <mergeCell ref="C11:E11"/>
    <mergeCell ref="K11:M11"/>
    <mergeCell ref="K20:M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670fe4-563a-401d-a36c-4fac0214e191">
      <Terms xmlns="http://schemas.microsoft.com/office/infopath/2007/PartnerControls"/>
    </lcf76f155ced4ddcb4097134ff3c332f>
    <TaxCatchAll xmlns="1cf69265-524b-4658-a540-c04c84c194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300F9C00AACA48BF1C774EDF484685" ma:contentTypeVersion="11" ma:contentTypeDescription="Een nieuw document maken." ma:contentTypeScope="" ma:versionID="b49466a8fe32d8f5728fdc2456237183">
  <xsd:schema xmlns:xsd="http://www.w3.org/2001/XMLSchema" xmlns:xs="http://www.w3.org/2001/XMLSchema" xmlns:p="http://schemas.microsoft.com/office/2006/metadata/properties" xmlns:ns2="e2670fe4-563a-401d-a36c-4fac0214e191" xmlns:ns3="1cf69265-524b-4658-a540-c04c84c194d1" targetNamespace="http://schemas.microsoft.com/office/2006/metadata/properties" ma:root="true" ma:fieldsID="3e5f0ce117b0d6ed4f744314d822a872" ns2:_="" ns3:_="">
    <xsd:import namespace="e2670fe4-563a-401d-a36c-4fac0214e191"/>
    <xsd:import namespace="1cf69265-524b-4658-a540-c04c84c194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70fe4-563a-401d-a36c-4fac0214e1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11d71a8-d816-4351-94f0-a8dba6b1ed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69265-524b-4658-a540-c04c84c194d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9c7706-f217-4975-aa33-105024514474}" ma:internalName="TaxCatchAll" ma:showField="CatchAllData" ma:web="1cf69265-524b-4658-a540-c04c84c19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CD3BC8-9A98-4317-829D-22DFCFEDD423}">
  <ds:schemaRefs>
    <ds:schemaRef ds:uri="http://schemas.microsoft.com/office/2006/metadata/properties"/>
    <ds:schemaRef ds:uri="http://schemas.microsoft.com/office/infopath/2007/PartnerControls"/>
    <ds:schemaRef ds:uri="e2670fe4-563a-401d-a36c-4fac0214e191"/>
    <ds:schemaRef ds:uri="1cf69265-524b-4658-a540-c04c84c194d1"/>
  </ds:schemaRefs>
</ds:datastoreItem>
</file>

<file path=customXml/itemProps2.xml><?xml version="1.0" encoding="utf-8"?>
<ds:datastoreItem xmlns:ds="http://schemas.openxmlformats.org/officeDocument/2006/customXml" ds:itemID="{BE78DEEE-B837-494E-A706-31F74F5296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59F1D3-8169-4166-BE0F-AEF56FD16A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670fe4-563a-401d-a36c-4fac0214e191"/>
    <ds:schemaRef ds:uri="1cf69265-524b-4658-a540-c04c84c194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Rekentool</vt:lpstr>
      <vt:lpstr>Hulptabel</vt:lpstr>
      <vt:lpstr>Tarieven erf en schenkbelasting</vt:lpstr>
      <vt:lpstr>Hulpberekening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Bogaerds</dc:creator>
  <cp:keywords/>
  <dc:description/>
  <cp:lastModifiedBy>David Bogaerds</cp:lastModifiedBy>
  <cp:revision/>
  <dcterms:created xsi:type="dcterms:W3CDTF">2025-03-11T07:50:17Z</dcterms:created>
  <dcterms:modified xsi:type="dcterms:W3CDTF">2026-07-22T07:23:09Z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0x01010030300F9C00AACA48BF1C774EDF484685</vt:lpwstr>
  </property>
  <property fmtid="{D5CDD505-2E9C-101B-9397-08002B2CF9AE}" pid="3" name="MediaServiceImageTags">
    <vt:lpwstr/>
  </property>
</Properties>
</file>